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firstSheet="1" activeTab="1"/>
  </bookViews>
  <sheets>
    <sheet name="Свод отчет за 2016 год (2)" sheetId="13" r:id="rId1"/>
    <sheet name="Свод отчет за 2016 год" sheetId="1" r:id="rId2"/>
  </sheets>
  <definedNames>
    <definedName name="_xlnm.Print_Titles" localSheetId="1">'Свод отчет за 2016 год'!$3:$3</definedName>
    <definedName name="_xlnm.Print_Titles" localSheetId="0">'Свод отчет за 2016 год (2)'!$3:$3</definedName>
    <definedName name="_xlnm.Print_Area" localSheetId="1">'Свод отчет за 2016 год'!$A$1:$E$100</definedName>
    <definedName name="_xlnm.Print_Area" localSheetId="0">'Свод отчет за 2016 год (2)'!$A$1:$E$100</definedName>
  </definedNames>
  <calcPr calcId="125725"/>
</workbook>
</file>

<file path=xl/calcChain.xml><?xml version="1.0" encoding="utf-8"?>
<calcChain xmlns="http://schemas.openxmlformats.org/spreadsheetml/2006/main">
  <c r="C98" i="1"/>
  <c r="E71" i="13"/>
  <c r="E65"/>
  <c r="E60"/>
  <c r="E23"/>
  <c r="E24"/>
  <c r="E13"/>
  <c r="E85" i="1"/>
  <c r="E84"/>
  <c r="E79"/>
  <c r="E8"/>
  <c r="C96" i="13" l="1"/>
  <c r="D96" s="1"/>
  <c r="B96"/>
  <c r="D95"/>
  <c r="D94"/>
  <c r="C92"/>
  <c r="C91"/>
  <c r="D91" s="1"/>
  <c r="B91"/>
  <c r="B92" s="1"/>
  <c r="D90"/>
  <c r="B85"/>
  <c r="C84"/>
  <c r="D84" s="1"/>
  <c r="B84"/>
  <c r="D83"/>
  <c r="D82"/>
  <c r="D81"/>
  <c r="C79"/>
  <c r="C85" s="1"/>
  <c r="D85" s="1"/>
  <c r="B79"/>
  <c r="D78"/>
  <c r="C73"/>
  <c r="D73" s="1"/>
  <c r="B73"/>
  <c r="D72"/>
  <c r="C70"/>
  <c r="D70" s="1"/>
  <c r="B70"/>
  <c r="D69"/>
  <c r="D68"/>
  <c r="D67"/>
  <c r="D66"/>
  <c r="C64"/>
  <c r="D64" s="1"/>
  <c r="B64"/>
  <c r="B74" s="1"/>
  <c r="D63"/>
  <c r="D62"/>
  <c r="D61"/>
  <c r="D56"/>
  <c r="C56"/>
  <c r="B56"/>
  <c r="D55"/>
  <c r="C53"/>
  <c r="D53" s="1"/>
  <c r="B53"/>
  <c r="B57" s="1"/>
  <c r="D52"/>
  <c r="D51"/>
  <c r="D50"/>
  <c r="D46"/>
  <c r="C46"/>
  <c r="B46"/>
  <c r="D45"/>
  <c r="D43"/>
  <c r="C43"/>
  <c r="B43"/>
  <c r="D42"/>
  <c r="D40"/>
  <c r="C40"/>
  <c r="B40"/>
  <c r="D39"/>
  <c r="D37"/>
  <c r="C37"/>
  <c r="B37"/>
  <c r="D36"/>
  <c r="D35"/>
  <c r="D33"/>
  <c r="C33"/>
  <c r="C47" s="1"/>
  <c r="D47" s="1"/>
  <c r="B33"/>
  <c r="B47" s="1"/>
  <c r="D32"/>
  <c r="D31"/>
  <c r="D30"/>
  <c r="C26"/>
  <c r="C25"/>
  <c r="D25" s="1"/>
  <c r="B25"/>
  <c r="B26" s="1"/>
  <c r="D24"/>
  <c r="D23"/>
  <c r="D22"/>
  <c r="D21"/>
  <c r="D19"/>
  <c r="B15"/>
  <c r="D14"/>
  <c r="C14"/>
  <c r="B14"/>
  <c r="D13"/>
  <c r="D11"/>
  <c r="C11"/>
  <c r="B11"/>
  <c r="D10"/>
  <c r="D8"/>
  <c r="C8"/>
  <c r="C15" s="1"/>
  <c r="B8"/>
  <c r="D7"/>
  <c r="D6"/>
  <c r="B98" i="1"/>
  <c r="D91"/>
  <c r="D92"/>
  <c r="B74"/>
  <c r="C73"/>
  <c r="C64"/>
  <c r="C70"/>
  <c r="D72"/>
  <c r="D73"/>
  <c r="D67"/>
  <c r="D68"/>
  <c r="D69"/>
  <c r="D66"/>
  <c r="D63"/>
  <c r="B73"/>
  <c r="B70"/>
  <c r="B64"/>
  <c r="D62"/>
  <c r="D61"/>
  <c r="D15" i="13" l="1"/>
  <c r="C98"/>
  <c r="D98" s="1"/>
  <c r="B98"/>
  <c r="D26"/>
  <c r="D92"/>
  <c r="D79"/>
  <c r="C57"/>
  <c r="D57" s="1"/>
  <c r="C74"/>
  <c r="D74" s="1"/>
  <c r="D70" i="1"/>
  <c r="C74"/>
  <c r="D74" s="1"/>
  <c r="D64"/>
  <c r="D90" l="1"/>
  <c r="D82"/>
  <c r="D31"/>
  <c r="C56"/>
  <c r="B56"/>
  <c r="C11"/>
  <c r="B11"/>
  <c r="D11" l="1"/>
  <c r="C25"/>
  <c r="C26" s="1"/>
  <c r="D19"/>
  <c r="B25"/>
  <c r="B26" s="1"/>
  <c r="D21"/>
  <c r="C8" l="1"/>
  <c r="B8"/>
  <c r="C84" l="1"/>
  <c r="B84"/>
  <c r="C91" l="1"/>
  <c r="C92" s="1"/>
  <c r="B91"/>
  <c r="B92" s="1"/>
  <c r="D95"/>
  <c r="D94"/>
  <c r="C96"/>
  <c r="B96"/>
  <c r="D83"/>
  <c r="D81"/>
  <c r="D78"/>
  <c r="C79"/>
  <c r="B79"/>
  <c r="D55"/>
  <c r="D56" s="1"/>
  <c r="D51"/>
  <c r="D52"/>
  <c r="D50"/>
  <c r="D45"/>
  <c r="D42"/>
  <c r="D39"/>
  <c r="D36"/>
  <c r="D35"/>
  <c r="C53"/>
  <c r="B53"/>
  <c r="C46"/>
  <c r="B46"/>
  <c r="C43"/>
  <c r="B43"/>
  <c r="C40"/>
  <c r="B40"/>
  <c r="C37"/>
  <c r="B37"/>
  <c r="C33"/>
  <c r="B33"/>
  <c r="D32"/>
  <c r="D30"/>
  <c r="D13"/>
  <c r="C47" l="1"/>
  <c r="D40"/>
  <c r="D46"/>
  <c r="C85"/>
  <c r="C57"/>
  <c r="D37"/>
  <c r="D43"/>
  <c r="D96"/>
  <c r="D79"/>
  <c r="D84"/>
  <c r="B85"/>
  <c r="D33"/>
  <c r="D53"/>
  <c r="B57"/>
  <c r="B47"/>
  <c r="D24"/>
  <c r="D23"/>
  <c r="D22"/>
  <c r="C14"/>
  <c r="B14"/>
  <c r="D10"/>
  <c r="D7"/>
  <c r="D6"/>
  <c r="D57" l="1"/>
  <c r="B15"/>
  <c r="D85"/>
  <c r="C15"/>
  <c r="D47"/>
  <c r="D14"/>
  <c r="D8"/>
  <c r="D25"/>
  <c r="D15" l="1"/>
  <c r="D26"/>
  <c r="D98" l="1"/>
</calcChain>
</file>

<file path=xl/sharedStrings.xml><?xml version="1.0" encoding="utf-8"?>
<sst xmlns="http://schemas.openxmlformats.org/spreadsheetml/2006/main" count="222" uniqueCount="97">
  <si>
    <t>наименование подпрограммы</t>
  </si>
  <si>
    <t>кассовый расход (тыс. рублей)</t>
  </si>
  <si>
    <t>% исполнения</t>
  </si>
  <si>
    <t>примечание</t>
  </si>
  <si>
    <t>предусмотрено ассигнований         (тыс. рублей)</t>
  </si>
  <si>
    <t>Итого по подпрограмме:</t>
  </si>
  <si>
    <t>Всего по программе:</t>
  </si>
  <si>
    <t>Задача 1. Техническая эксплуатация и техническое обслуживание интегрированной системы видеонаблюдения "Анадырь - безопасный город"</t>
  </si>
  <si>
    <t>Задача 2. Обеспечение деятельности Народной (муниципальной) дружины городского округа Анадырь</t>
  </si>
  <si>
    <r>
      <rPr>
        <b/>
        <sz val="11"/>
        <color theme="1"/>
        <rFont val="Times New Roman"/>
        <family val="1"/>
        <charset val="204"/>
      </rPr>
      <t>Задача 2.</t>
    </r>
    <r>
      <rPr>
        <sz val="11"/>
        <color theme="1"/>
        <rFont val="Times New Roman"/>
        <family val="1"/>
        <charset val="204"/>
      </rPr>
      <t xml:space="preserve"> Предоставление субсидии Муниципальному предприятию пассажирского автотранспорта городского округа Анадырь на возмещение затрат, возникающих в связи с выполнением пассажирских автобусных перевозок на городских маршрутах</t>
    </r>
  </si>
  <si>
    <r>
      <rPr>
        <b/>
        <sz val="11"/>
        <color theme="1"/>
        <rFont val="Times New Roman"/>
        <family val="1"/>
        <charset val="204"/>
      </rPr>
      <t>Задача 1.</t>
    </r>
    <r>
      <rPr>
        <sz val="11"/>
        <color theme="1"/>
        <rFont val="Times New Roman"/>
        <family val="1"/>
        <charset val="204"/>
      </rPr>
      <t xml:space="preserve"> Обеспечение финансовой поддержки приоритетных и перспективных направлений предпринимательской деятельности субъектов  малого  и  среднего предпринимательства в целях усиления его роли в экономике городского округа Анадырь</t>
    </r>
  </si>
  <si>
    <r>
      <rPr>
        <b/>
        <sz val="11"/>
        <color theme="1"/>
        <rFont val="Times New Roman"/>
        <family val="1"/>
        <charset val="204"/>
      </rPr>
      <t>Задача 1.</t>
    </r>
    <r>
      <rPr>
        <sz val="11"/>
        <color theme="1"/>
        <rFont val="Times New Roman"/>
        <family val="1"/>
        <charset val="204"/>
      </rPr>
      <t xml:space="preserve"> Формирование новых земельных участков, а также вовлечение неиспользуемых земельных участков в хозяйственный оборот</t>
    </r>
  </si>
  <si>
    <t>Всего по программе :</t>
  </si>
  <si>
    <t xml:space="preserve">1.1. Подпрограмма «Поддержка и развитие общественного наземного городского транспорта" </t>
  </si>
  <si>
    <t>1.2. Подпрограмма "Поддержка пищевой промышленности"</t>
  </si>
  <si>
    <t>1.3. Подпрограмма "Поддержка и развитие малого и среднего предпринимательства"</t>
  </si>
  <si>
    <r>
      <rPr>
        <b/>
        <sz val="11"/>
        <color theme="1"/>
        <rFont val="Times New Roman"/>
        <family val="1"/>
        <charset val="204"/>
      </rPr>
      <t>Задача 1.</t>
    </r>
    <r>
      <rPr>
        <sz val="11"/>
        <color theme="1"/>
        <rFont val="Times New Roman"/>
        <family val="1"/>
        <charset val="204"/>
      </rPr>
      <t xml:space="preserve"> Укрепление учебно-методической и материально-технической базы образовательных организаций, обеспечивающих доступность качественных услуг в сфере образования</t>
    </r>
  </si>
  <si>
    <r>
      <rPr>
        <b/>
        <sz val="11"/>
        <color theme="1"/>
        <rFont val="Times New Roman"/>
        <family val="1"/>
        <charset val="204"/>
      </rPr>
      <t>Задача 2.</t>
    </r>
    <r>
      <rPr>
        <sz val="11"/>
        <color theme="1"/>
        <rFont val="Times New Roman"/>
        <family val="1"/>
        <charset val="204"/>
      </rPr>
      <t xml:space="preserve"> Развитие профессиональной компетентности и творческого потенциала педагогических кадров как важнейшего фактора повышения качества образования</t>
    </r>
  </si>
  <si>
    <t>3.1. Подпрограмма "Развитие образования на территории городского округа Анадырь"</t>
  </si>
  <si>
    <t>3.2. Подпрограмма "Молодёжная политика на территории городского округа Анадырь"</t>
  </si>
  <si>
    <t xml:space="preserve">3.3. Подпрограмма "Дошкольное образование на территории городского округа Анадырь" </t>
  </si>
  <si>
    <t>3.4. Подпрограмма "Общее образование на территории городского округа Анадырь"</t>
  </si>
  <si>
    <t>3.5. Подпрограмма "Дополнительное образование на территории городского округа Анадырь"</t>
  </si>
  <si>
    <r>
      <rPr>
        <b/>
        <sz val="11"/>
        <color theme="1"/>
        <rFont val="Times New Roman"/>
        <family val="1"/>
        <charset val="204"/>
      </rPr>
      <t>Задача 3.</t>
    </r>
    <r>
      <rPr>
        <sz val="11"/>
        <color theme="1"/>
        <rFont val="Times New Roman"/>
        <family val="1"/>
        <charset val="204"/>
      </rPr>
      <t xml:space="preserve"> Создание необходимых условий для достижения современного качества предоставления услуг в области образования, выявления и поддержки одарённых детей</t>
    </r>
  </si>
  <si>
    <t>4.1. Подпрограмма "Развитие культуры и укрепление единого культурно-информационного пространства в городском округе Анадырь"</t>
  </si>
  <si>
    <r>
      <rPr>
        <b/>
        <sz val="11"/>
        <color theme="1"/>
        <rFont val="Times New Roman"/>
        <family val="1"/>
        <charset val="204"/>
      </rPr>
      <t>Задача 1.</t>
    </r>
    <r>
      <rPr>
        <sz val="11"/>
        <color theme="1"/>
        <rFont val="Times New Roman"/>
        <family val="1"/>
        <charset val="204"/>
      </rPr>
      <t xml:space="preserve"> Организация предоставления качественого и доступного дошкольного образования</t>
    </r>
  </si>
  <si>
    <r>
      <rPr>
        <b/>
        <sz val="11"/>
        <color theme="1"/>
        <rFont val="Times New Roman"/>
        <family val="1"/>
        <charset val="204"/>
      </rPr>
      <t>Задача 1.</t>
    </r>
    <r>
      <rPr>
        <sz val="11"/>
        <color theme="1"/>
        <rFont val="Times New Roman"/>
        <family val="1"/>
        <charset val="204"/>
      </rPr>
      <t xml:space="preserve"> Организация предоставления качественого и доступного дополнительного образования</t>
    </r>
  </si>
  <si>
    <r>
      <rPr>
        <b/>
        <sz val="11"/>
        <color theme="1"/>
        <rFont val="Times New Roman"/>
        <family val="1"/>
        <charset val="204"/>
      </rPr>
      <t>Задача 1.</t>
    </r>
    <r>
      <rPr>
        <sz val="11"/>
        <color theme="1"/>
        <rFont val="Times New Roman"/>
        <family val="1"/>
        <charset val="204"/>
      </rPr>
      <t xml:space="preserve"> Организация предоставления качественных и доступных муниципальных услуг в сфере организации досуга населения</t>
    </r>
  </si>
  <si>
    <t>4.2. Подпрограмма "Развитие физической культуры и спорта в городском округе Анадырь"</t>
  </si>
  <si>
    <r>
      <rPr>
        <b/>
        <sz val="11"/>
        <color theme="1"/>
        <rFont val="Times New Roman"/>
        <family val="1"/>
        <charset val="204"/>
      </rPr>
      <t xml:space="preserve">Задача 1. </t>
    </r>
    <r>
      <rPr>
        <sz val="11"/>
        <color theme="1"/>
        <rFont val="Times New Roman"/>
        <family val="1"/>
        <charset val="204"/>
      </rPr>
      <t>Спортивно-оздоровительная работа с населением</t>
    </r>
  </si>
  <si>
    <t xml:space="preserve">   4. Муниципальная программа "Социальное и культурное развитие                                                                    в городском округе Анадырь на 2016-2019 годы"</t>
  </si>
  <si>
    <r>
      <rPr>
        <b/>
        <sz val="11"/>
        <color theme="1"/>
        <rFont val="Times New Roman"/>
        <family val="1"/>
        <charset val="204"/>
      </rPr>
      <t xml:space="preserve">Задача 2. </t>
    </r>
    <r>
      <rPr>
        <sz val="11"/>
        <color theme="1"/>
        <rFont val="Times New Roman"/>
        <family val="1"/>
        <charset val="204"/>
      </rPr>
      <t>Гражданское и патриотическое воспитание граждан, проведение календарных и общегородских праздников</t>
    </r>
  </si>
  <si>
    <r>
      <rPr>
        <b/>
        <sz val="11"/>
        <color theme="1"/>
        <rFont val="Times New Roman"/>
        <family val="1"/>
        <charset val="204"/>
      </rPr>
      <t xml:space="preserve">Задача 3. </t>
    </r>
    <r>
      <rPr>
        <sz val="11"/>
        <color theme="1"/>
        <rFont val="Times New Roman"/>
        <family val="1"/>
        <charset val="204"/>
      </rPr>
      <t>Обеспечение деятельности Управления по социальной политике Администрации городского округа Анадырь</t>
    </r>
  </si>
  <si>
    <t>6. Муниципальная программа "Жильё в городском округе Анадырь на 2016-2020 годы"</t>
  </si>
  <si>
    <t>5.1. Подпрограмма "Развитие жилищно-коммунального хозяйства городского округа Анадырь"</t>
  </si>
  <si>
    <t>5.3. Подпрограмма "Энергосбережение и повышение энергетической эффективности в городском округе Анадырь"</t>
  </si>
  <si>
    <t>5.2. Подпрограмма "Содержание, развитие и ремонт инфраструктуры  городского округа Анадырь"</t>
  </si>
  <si>
    <t>6.1. Подпрограмма "Содействие в обеспечении жильём молодых семей в городском округе Анадырь"</t>
  </si>
  <si>
    <t>6.2. Подпрограмма "Доступное и комфортное жильё в городском округе Анадырь"</t>
  </si>
  <si>
    <r>
      <rPr>
        <b/>
        <sz val="11"/>
        <color theme="1"/>
        <rFont val="Times New Roman"/>
        <family val="1"/>
        <charset val="204"/>
      </rPr>
      <t>Задача 1.</t>
    </r>
    <r>
      <rPr>
        <sz val="11"/>
        <color theme="1"/>
        <rFont val="Times New Roman"/>
        <family val="1"/>
        <charset val="204"/>
      </rPr>
      <t xml:space="preserve"> Оказание молодым семьям содействия в улучшении их жилищных условий за счёт средств федерального, окружного и местного бюджетов</t>
    </r>
  </si>
  <si>
    <r>
      <rPr>
        <b/>
        <sz val="11"/>
        <color theme="1"/>
        <rFont val="Times New Roman"/>
        <family val="1"/>
        <charset val="204"/>
      </rPr>
      <t>Задача 1</t>
    </r>
    <r>
      <rPr>
        <sz val="11"/>
        <color theme="1"/>
        <rFont val="Times New Roman"/>
        <family val="1"/>
        <charset val="204"/>
      </rPr>
      <t>. Сокращение срока ожидания улучшения жилищных условий очередников и сокращение очереди граждан, признанных нуждающимися в жилых помещениях в городском округе Анадырь</t>
    </r>
  </si>
  <si>
    <r>
      <rPr>
        <b/>
        <sz val="11"/>
        <color theme="1"/>
        <rFont val="Times New Roman"/>
        <family val="1"/>
        <charset val="204"/>
      </rPr>
      <t>Задача 2.</t>
    </r>
    <r>
      <rPr>
        <sz val="11"/>
        <color theme="1"/>
        <rFont val="Times New Roman"/>
        <family val="1"/>
        <charset val="204"/>
      </rPr>
      <t xml:space="preserve">  Предоставление жилых помещений детям-сиротам и детям, оставшимся, без попечения родителей, а также лицам из их числа, жилыми помещениями по договорам найма специализированных жилых помещений</t>
    </r>
  </si>
  <si>
    <r>
      <rPr>
        <b/>
        <sz val="11"/>
        <color theme="1"/>
        <rFont val="Times New Roman"/>
        <family val="1"/>
        <charset val="204"/>
      </rPr>
      <t xml:space="preserve">Задача 3.Выполнение работ по </t>
    </r>
    <r>
      <rPr>
        <sz val="11"/>
        <color theme="1"/>
        <rFont val="Times New Roman"/>
        <family val="1"/>
        <charset val="204"/>
      </rPr>
      <t xml:space="preserve"> технической инвентаризации и оценке муниципальных жилых помещений городского округа Анадырь</t>
    </r>
  </si>
  <si>
    <t xml:space="preserve">                 7. Муниципальная программа "Охрана окружающей среды в городском округе Анадырь на 2015-2019 годы"</t>
  </si>
  <si>
    <t>8. Муниципальная программа "Анадырь - безопасный город на 2014-2017 годы"</t>
  </si>
  <si>
    <t>7.1. Подпрограмма "Строительство полигона твердых бытовых отходов и очистных сооружений на территории городского округа Анадырь"</t>
  </si>
  <si>
    <r>
      <rPr>
        <b/>
        <sz val="11"/>
        <color theme="1"/>
        <rFont val="Times New Roman"/>
        <family val="1"/>
        <charset val="204"/>
      </rPr>
      <t xml:space="preserve">Задача 1. </t>
    </r>
    <r>
      <rPr>
        <sz val="11"/>
        <color theme="1"/>
        <rFont val="Times New Roman"/>
        <family val="1"/>
        <charset val="204"/>
      </rPr>
      <t>Улучшение качества водной среды - ликвидация сбросов загрязненных сточных вод за счет подключения к городским сетям канализации очистных сооружений, ликвидации загрязнения и захламления в водоохранных и прибрежных зонах</t>
    </r>
  </si>
  <si>
    <r>
      <rPr>
        <b/>
        <sz val="11"/>
        <color theme="1"/>
        <rFont val="Times New Roman"/>
        <family val="1"/>
        <charset val="204"/>
      </rPr>
      <t xml:space="preserve">Задача 2. </t>
    </r>
    <r>
      <rPr>
        <sz val="11"/>
        <color theme="1"/>
        <rFont val="Times New Roman"/>
        <family val="1"/>
        <charset val="204"/>
      </rPr>
      <t xml:space="preserve">Оптимизация системы обращения с отходами производства и потребления </t>
    </r>
  </si>
  <si>
    <t>5. Муниципальная программа "Развитие территории городского округа Анадырь на 2016-2018 годы"</t>
  </si>
  <si>
    <t>2.1. Подпрограмма "Управление муниципальными финансами и организация бюджетного процесса"</t>
  </si>
  <si>
    <t>2.2. Подпрограмма "Управление муниципальным имуществом и земельными ресурсами"</t>
  </si>
  <si>
    <t xml:space="preserve"> 2. Муниципальная программа "Управление финансами и имуществом                                                                   городского округа Анадырь на 2016-2020 годы" </t>
  </si>
  <si>
    <t>1. Муниципальная программа "Поддержка и развитие основных секторов экономики городского округа Анадырь на 2016-2018 годы"</t>
  </si>
  <si>
    <r>
      <rPr>
        <b/>
        <sz val="11"/>
        <color theme="1"/>
        <rFont val="Times New Roman"/>
        <family val="1"/>
        <charset val="204"/>
      </rPr>
      <t xml:space="preserve">Задача 2. </t>
    </r>
    <r>
      <rPr>
        <sz val="11"/>
        <color theme="1"/>
        <rFont val="Times New Roman"/>
        <family val="1"/>
        <charset val="204"/>
      </rPr>
      <t>Управление объектами, составляющими муниципальную казну городского округа Анадырь</t>
    </r>
  </si>
  <si>
    <r>
      <rPr>
        <b/>
        <sz val="11"/>
        <color theme="1"/>
        <rFont val="Times New Roman"/>
        <family val="1"/>
        <charset val="204"/>
      </rPr>
      <t>Задача 3.</t>
    </r>
    <r>
      <rPr>
        <sz val="11"/>
        <color theme="1"/>
        <rFont val="Times New Roman"/>
        <family val="1"/>
        <charset val="204"/>
      </rPr>
      <t xml:space="preserve"> Реализация прогнозного плана приватизации муниципального имущества</t>
    </r>
  </si>
  <si>
    <r>
      <rPr>
        <b/>
        <sz val="11"/>
        <color theme="1"/>
        <rFont val="Times New Roman"/>
        <family val="1"/>
        <charset val="204"/>
      </rPr>
      <t>Задача 4.</t>
    </r>
    <r>
      <rPr>
        <sz val="11"/>
        <color theme="1"/>
        <rFont val="Times New Roman"/>
        <family val="1"/>
        <charset val="204"/>
      </rPr>
      <t xml:space="preserve"> Снижение количества объектов бесхозяйственного имущества на территории городского округа Анадырь</t>
    </r>
  </si>
  <si>
    <r>
      <rPr>
        <b/>
        <sz val="11"/>
        <color theme="1"/>
        <rFont val="Times New Roman"/>
        <family val="1"/>
        <charset val="204"/>
      </rPr>
      <t>Задача 1. О</t>
    </r>
    <r>
      <rPr>
        <sz val="11"/>
        <color theme="1"/>
        <rFont val="Times New Roman"/>
        <family val="1"/>
        <charset val="204"/>
      </rPr>
      <t>рганизация планирования и исполнения бюджета городского округа Анадырь</t>
    </r>
  </si>
  <si>
    <t>3. Муниципальная программа "Развитие образования и молодёжная политика на территории городского округа Анадырь на 2016-2019 годы"</t>
  </si>
  <si>
    <r>
      <rPr>
        <b/>
        <sz val="11"/>
        <color theme="1"/>
        <rFont val="Times New Roman"/>
        <family val="1"/>
        <charset val="204"/>
      </rPr>
      <t>Задача 2.</t>
    </r>
    <r>
      <rPr>
        <sz val="11"/>
        <color theme="1"/>
        <rFont val="Times New Roman"/>
        <family val="1"/>
        <charset val="204"/>
      </rPr>
      <t xml:space="preserve"> Организация досуга молодёжи, развитие творческих способностей у детей, популяризация здорового образа жизни, гражданское и патриотическое воспитание молодежи</t>
    </r>
  </si>
  <si>
    <r>
      <rPr>
        <b/>
        <sz val="11"/>
        <color theme="1"/>
        <rFont val="Times New Roman"/>
        <family val="1"/>
        <charset val="204"/>
      </rPr>
      <t xml:space="preserve">Задача 1. </t>
    </r>
    <r>
      <rPr>
        <sz val="11"/>
        <color theme="1"/>
        <rFont val="Times New Roman"/>
        <family val="1"/>
        <charset val="204"/>
      </rPr>
      <t>Организация досуга молодежи в летний период</t>
    </r>
  </si>
  <si>
    <r>
      <rPr>
        <b/>
        <sz val="12"/>
        <color theme="1"/>
        <rFont val="Times New Roman"/>
        <family val="1"/>
        <charset val="204"/>
      </rPr>
      <t>Задача 1.</t>
    </r>
    <r>
      <rPr>
        <sz val="12"/>
        <color theme="1"/>
        <rFont val="Times New Roman"/>
        <family val="1"/>
        <charset val="204"/>
      </rPr>
      <t xml:space="preserve"> Организация предоставления качественного и доступного общего образования</t>
    </r>
  </si>
  <si>
    <t>Постановление № 724 от 30.12.2015                                                 (в ред. от 20.06.2016 П №435)</t>
  </si>
  <si>
    <t>Постановление № 652 от 14.11.2013                                   (в ред. от 12.12.2014 П №693; от 24.12.2015 П №704)</t>
  </si>
  <si>
    <r>
      <rPr>
        <b/>
        <sz val="11"/>
        <color theme="1"/>
        <rFont val="Times New Roman"/>
        <family val="1"/>
        <charset val="204"/>
      </rPr>
      <t>Задача 1.</t>
    </r>
    <r>
      <rPr>
        <sz val="11"/>
        <color theme="1"/>
        <rFont val="Times New Roman"/>
        <family val="1"/>
        <charset val="204"/>
      </rPr>
      <t xml:space="preserve"> Поддержка производства социально значимых видов хлеба для жителей городского округа Анадырь</t>
    </r>
  </si>
  <si>
    <t>Исполнитель: Евдокимова Г.Л.</t>
  </si>
  <si>
    <t>Задача 1. Обеспечение гарантий, связанных с погребением умерших</t>
  </si>
  <si>
    <t xml:space="preserve">Задача 2. Приведение в надлежащее техническое состояние жилых помещений </t>
  </si>
  <si>
    <t>Задача 3. Повышение эффективности и надёжности функционирования наружных и внутренних инженерных систем</t>
  </si>
  <si>
    <t>Задача 1. Строительство, ремонт и обслуживание объектов городской инфраструктуры.</t>
  </si>
  <si>
    <t>Задача 2. Содержание объектов дорожного хозяйства</t>
  </si>
  <si>
    <t>Задача 3. Обеспечение электроосвещением улично-дорожной сети</t>
  </si>
  <si>
    <t>Задача 4. Санитарная очистка территории городского округа Анадырь</t>
  </si>
  <si>
    <t>Задача 1. Сокращение потерь при транспортировке электрической энергии</t>
  </si>
  <si>
    <r>
      <t xml:space="preserve">Отчёт о реализации муниципальных программ Администрации городского округа Анадырь </t>
    </r>
    <r>
      <rPr>
        <b/>
        <u/>
        <sz val="12"/>
        <color theme="1"/>
        <rFont val="Times New Roman"/>
        <family val="1"/>
        <charset val="204"/>
      </rPr>
      <t>за 2016 год</t>
    </r>
  </si>
  <si>
    <t>Постановление № 40 от 02.02.2015                                        (в ред. от 30.12.2015 П №744; от 30.09.2016 П №647)</t>
  </si>
  <si>
    <t xml:space="preserve">Постановление № 713 от 25.12.2015                                              </t>
  </si>
  <si>
    <t>Снижение смертности населения</t>
  </si>
  <si>
    <t xml:space="preserve">ООО АТК осуществило межевание земельного участка за свой счет.Был заключен договор с ИП на проведение оценки рыночной стоимости аренды земельного участка.Работы выполнены подрядчиком в полном объеме согласно техническому заданию.Сумма финансирования составила-30,0 тыс.руб. </t>
  </si>
  <si>
    <t>Экономия электроэнергии за счет установки дополнительного оборудования силами МП "ГКХ"</t>
  </si>
  <si>
    <t>Экономия электроэнергии уличного освещения за счет замены 200 светильников на энергосберегающие</t>
  </si>
  <si>
    <t>Ремонтно-восстановительные работы многоквартирного жилого дома по ул. Береговая 2а выполнены в 2016 году в полном объеме. Документы для приемки работ представлены 30 декабря 2016 года. Работы не оплачены.</t>
  </si>
  <si>
    <t>Контракт (ремонт автомобильных дорог) заключенный в 2015 году на 8 млн. руб. расторгнут в одностороннем порядке. Остальные работы выполнены.</t>
  </si>
  <si>
    <t>Постановление № 703 от 24.12.2015                                          (в ред.  П №468 от 28.06.2016 ; П №758 от 24.11.2016; П №856 от 30.12.16)</t>
  </si>
  <si>
    <t xml:space="preserve">Постановление № 703 от 24.12.2015                                  </t>
  </si>
  <si>
    <t xml:space="preserve">Постановление № 665 от 10.12.2015                                 </t>
  </si>
  <si>
    <t xml:space="preserve">Постановление № 666 от 10.12.2015                 </t>
  </si>
  <si>
    <t xml:space="preserve">Постановление № 716  от 28.12.2015                                 </t>
  </si>
  <si>
    <t xml:space="preserve">Постановление № 724 от 30.12.2015                                               </t>
  </si>
  <si>
    <t xml:space="preserve">Постановление № 40 от 02.02.2015                                    </t>
  </si>
  <si>
    <t xml:space="preserve">Постановление № 652 от 14.11.2013                                </t>
  </si>
  <si>
    <r>
      <rPr>
        <b/>
        <sz val="11"/>
        <color theme="1"/>
        <rFont val="Times New Roman"/>
        <family val="1"/>
        <charset val="204"/>
      </rPr>
      <t>Задача 1.</t>
    </r>
    <r>
      <rPr>
        <sz val="11"/>
        <color theme="1"/>
        <rFont val="Times New Roman"/>
        <family val="1"/>
        <charset val="204"/>
      </rPr>
      <t xml:space="preserve"> Предоставление субсидии Муниципальному предприятию пассажирского автотранспорта городского округа Анадырь на возмещение затрат по оплате платежей в рамках договоров лизинга</t>
    </r>
  </si>
  <si>
    <t>Постановление № 665 от 10.12.2015                                        (в ред. от 30.06.2016 № 477; 15.12.2016 №799 )</t>
  </si>
  <si>
    <t xml:space="preserve">Постановление № 713 от 25.12.2015                       (в ред.  от 09.06.2016 №402;   от 01.12.2016 №772; от 30.12.16 №858)                      </t>
  </si>
  <si>
    <t>Несвоевременное исполнение муниципальных контрактов №20 от 02.08.2016г., №31 от 29.12.2016г. на выполнение кадастровых работ в отношении земельных участков, их постановке на государственный кадастровый учет, заключенных с АО "Ростехинвентаризация - Федеральное БТИ", допустившее нарушение сроков исполнения, в связи, с чем осуществить оплату по данным договорам не представилось возможным.</t>
  </si>
  <si>
    <t>Постановление № 666 от 10.12.2015                    (в ред. от 30.06. №478; 15.12.2016 П №800)</t>
  </si>
  <si>
    <t>Постановление № 716  от 28.12.2015                                  (в ред. от 16..06.2016 №429; 15.11.2016 П №731; 26.12.2016 №824)</t>
  </si>
  <si>
    <t>Объем выпущенного производителями социально зачимых видов хлеба меньше запланированного                                                                                              на 61 661,05 кг.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</si>
</sst>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43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/>
    <xf numFmtId="0" fontId="5" fillId="0" borderId="0" xfId="0" applyFont="1"/>
    <xf numFmtId="0" fontId="4" fillId="0" borderId="1" xfId="0" applyFont="1" applyBorder="1" applyAlignment="1"/>
    <xf numFmtId="0" fontId="2" fillId="0" borderId="1" xfId="0" applyFont="1" applyBorder="1"/>
    <xf numFmtId="0" fontId="5" fillId="3" borderId="1" xfId="0" applyFont="1" applyFill="1" applyBorder="1" applyAlignment="1">
      <alignment vertical="center" wrapText="1"/>
    </xf>
    <xf numFmtId="43" fontId="2" fillId="3" borderId="1" xfId="1" applyFont="1" applyFill="1" applyBorder="1" applyAlignment="1">
      <alignment vertical="center" wrapText="1"/>
    </xf>
    <xf numFmtId="0" fontId="5" fillId="3" borderId="1" xfId="0" applyFont="1" applyFill="1" applyBorder="1"/>
    <xf numFmtId="43" fontId="5" fillId="3" borderId="1" xfId="0" applyNumberFormat="1" applyFont="1" applyFill="1" applyBorder="1"/>
    <xf numFmtId="43" fontId="5" fillId="3" borderId="1" xfId="0" applyNumberFormat="1" applyFont="1" applyFill="1" applyBorder="1" applyAlignment="1">
      <alignment vertical="center" wrapText="1"/>
    </xf>
    <xf numFmtId="43" fontId="5" fillId="3" borderId="1" xfId="1" applyFont="1" applyFill="1" applyBorder="1"/>
    <xf numFmtId="0" fontId="5" fillId="4" borderId="1" xfId="0" applyFont="1" applyFill="1" applyBorder="1" applyAlignment="1">
      <alignment vertical="center" wrapText="1"/>
    </xf>
    <xf numFmtId="43" fontId="5" fillId="4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3" fontId="6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3" fontId="6" fillId="2" borderId="1" xfId="1" applyFont="1" applyFill="1" applyBorder="1" applyAlignment="1">
      <alignment vertical="center" wrapText="1"/>
    </xf>
    <xf numFmtId="0" fontId="6" fillId="0" borderId="1" xfId="0" applyFont="1" applyBorder="1"/>
    <xf numFmtId="0" fontId="6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3" fontId="4" fillId="2" borderId="1" xfId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3" fontId="2" fillId="2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3" fontId="2" fillId="0" borderId="1" xfId="1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3" fontId="2" fillId="0" borderId="2" xfId="1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3" fontId="2" fillId="0" borderId="3" xfId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43" fontId="2" fillId="3" borderId="8" xfId="1" applyFont="1" applyFill="1" applyBorder="1" applyAlignment="1">
      <alignment vertical="center" wrapText="1"/>
    </xf>
    <xf numFmtId="43" fontId="5" fillId="0" borderId="3" xfId="1" applyFont="1" applyFill="1" applyBorder="1" applyAlignment="1">
      <alignment vertical="center" wrapText="1"/>
    </xf>
    <xf numFmtId="43" fontId="5" fillId="3" borderId="8" xfId="1" applyFont="1" applyFill="1" applyBorder="1" applyAlignment="1">
      <alignment vertical="center" wrapText="1"/>
    </xf>
    <xf numFmtId="43" fontId="5" fillId="5" borderId="1" xfId="1" applyFont="1" applyFill="1" applyBorder="1" applyAlignment="1">
      <alignment vertical="center" wrapText="1"/>
    </xf>
    <xf numFmtId="43" fontId="5" fillId="5" borderId="2" xfId="1" applyFont="1" applyFill="1" applyBorder="1" applyAlignment="1">
      <alignment vertical="center" wrapText="1"/>
    </xf>
    <xf numFmtId="43" fontId="5" fillId="5" borderId="1" xfId="0" applyNumberFormat="1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vertical="center" wrapText="1"/>
    </xf>
    <xf numFmtId="43" fontId="2" fillId="8" borderId="1" xfId="0" applyNumberFormat="1" applyFont="1" applyFill="1" applyBorder="1" applyAlignment="1">
      <alignment vertical="center" wrapText="1"/>
    </xf>
    <xf numFmtId="43" fontId="2" fillId="8" borderId="1" xfId="0" applyNumberFormat="1" applyFont="1" applyFill="1" applyBorder="1"/>
    <xf numFmtId="43" fontId="2" fillId="8" borderId="8" xfId="1" applyFont="1" applyFill="1" applyBorder="1" applyAlignment="1">
      <alignment vertical="center" wrapText="1"/>
    </xf>
    <xf numFmtId="43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43" fontId="5" fillId="0" borderId="5" xfId="0" applyNumberFormat="1" applyFont="1" applyFill="1" applyBorder="1" applyAlignment="1">
      <alignment vertical="center" wrapText="1"/>
    </xf>
    <xf numFmtId="43" fontId="5" fillId="0" borderId="6" xfId="1" applyFont="1" applyFill="1" applyBorder="1" applyAlignment="1">
      <alignment vertical="center" wrapText="1"/>
    </xf>
    <xf numFmtId="43" fontId="2" fillId="7" borderId="1" xfId="1" applyFont="1" applyFill="1" applyBorder="1" applyAlignment="1">
      <alignment vertical="center" wrapText="1"/>
    </xf>
    <xf numFmtId="43" fontId="2" fillId="5" borderId="1" xfId="1" applyFont="1" applyFill="1" applyBorder="1" applyAlignment="1">
      <alignment vertical="center" wrapText="1"/>
    </xf>
    <xf numFmtId="43" fontId="5" fillId="9" borderId="1" xfId="0" applyNumberFormat="1" applyFont="1" applyFill="1" applyBorder="1" applyAlignment="1">
      <alignment vertical="center" wrapText="1"/>
    </xf>
    <xf numFmtId="43" fontId="2" fillId="0" borderId="5" xfId="1" applyFont="1" applyFill="1" applyBorder="1" applyAlignment="1">
      <alignment vertical="center" wrapText="1"/>
    </xf>
    <xf numFmtId="43" fontId="5" fillId="0" borderId="5" xfId="1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43" fontId="5" fillId="7" borderId="1" xfId="1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43" fontId="7" fillId="10" borderId="1" xfId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43" fontId="7" fillId="5" borderId="1" xfId="1" applyFont="1" applyFill="1" applyBorder="1" applyAlignment="1">
      <alignment vertical="center" wrapText="1"/>
    </xf>
    <xf numFmtId="43" fontId="2" fillId="5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43" fontId="6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3" fontId="5" fillId="0" borderId="1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3" fontId="5" fillId="0" borderId="2" xfId="1" applyFont="1" applyFill="1" applyBorder="1" applyAlignment="1">
      <alignment vertical="center" wrapText="1"/>
    </xf>
    <xf numFmtId="43" fontId="2" fillId="0" borderId="2" xfId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3" fontId="2" fillId="0" borderId="8" xfId="1" applyFont="1" applyFill="1" applyBorder="1" applyAlignment="1">
      <alignment vertical="center" wrapText="1"/>
    </xf>
    <xf numFmtId="43" fontId="5" fillId="0" borderId="8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3" fontId="4" fillId="0" borderId="1" xfId="1" applyFont="1" applyFill="1" applyBorder="1" applyAlignment="1">
      <alignment vertical="center" wrapText="1"/>
    </xf>
    <xf numFmtId="0" fontId="2" fillId="0" borderId="1" xfId="0" applyFont="1" applyFill="1" applyBorder="1"/>
    <xf numFmtId="0" fontId="5" fillId="0" borderId="1" xfId="0" applyFont="1" applyFill="1" applyBorder="1"/>
    <xf numFmtId="43" fontId="2" fillId="0" borderId="1" xfId="0" applyNumberFormat="1" applyFont="1" applyFill="1" applyBorder="1"/>
    <xf numFmtId="43" fontId="5" fillId="0" borderId="1" xfId="0" applyNumberFormat="1" applyFont="1" applyFill="1" applyBorder="1"/>
    <xf numFmtId="43" fontId="5" fillId="0" borderId="1" xfId="1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justify"/>
    </xf>
    <xf numFmtId="43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5" xfId="0" applyFill="1" applyBorder="1"/>
    <xf numFmtId="0" fontId="0" fillId="0" borderId="6" xfId="0" applyFill="1" applyBorder="1"/>
    <xf numFmtId="0" fontId="2" fillId="0" borderId="1" xfId="0" applyFont="1" applyFill="1" applyBorder="1" applyAlignment="1">
      <alignment horizontal="left"/>
    </xf>
    <xf numFmtId="0" fontId="9" fillId="0" borderId="2" xfId="0" applyNumberFormat="1" applyFont="1" applyBorder="1" applyAlignment="1">
      <alignment horizontal="left" vertical="center" wrapText="1"/>
    </xf>
    <xf numFmtId="0" fontId="0" fillId="0" borderId="3" xfId="0" applyFont="1" applyBorder="1"/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6" xfId="0" applyBorder="1"/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6" borderId="5" xfId="0" applyFont="1" applyFill="1" applyBorder="1" applyAlignment="1">
      <alignment wrapText="1"/>
    </xf>
    <xf numFmtId="0" fontId="2" fillId="6" borderId="6" xfId="0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view="pageBreakPreview" zoomScaleNormal="100" zoomScaleSheetLayoutView="100" workbookViewId="0">
      <pane ySplit="3" topLeftCell="A94" activePane="bottomLeft" state="frozen"/>
      <selection pane="bottomLeft" activeCell="E117" sqref="E117"/>
    </sheetView>
  </sheetViews>
  <sheetFormatPr defaultRowHeight="15.75"/>
  <cols>
    <col min="1" max="1" width="52.85546875" style="1" customWidth="1"/>
    <col min="2" max="2" width="16.5703125" style="1" customWidth="1"/>
    <col min="3" max="3" width="15.42578125" style="1" customWidth="1"/>
    <col min="4" max="4" width="11.85546875" style="1" customWidth="1"/>
    <col min="5" max="5" width="45.85546875" style="1" customWidth="1"/>
    <col min="6" max="16384" width="9.140625" style="1"/>
  </cols>
  <sheetData>
    <row r="1" spans="1:5">
      <c r="A1" s="101" t="s">
        <v>73</v>
      </c>
      <c r="B1" s="101"/>
      <c r="C1" s="101"/>
      <c r="D1" s="101"/>
      <c r="E1" s="101"/>
    </row>
    <row r="3" spans="1:5" s="2" customFormat="1" ht="45">
      <c r="A3" s="21" t="s">
        <v>0</v>
      </c>
      <c r="B3" s="21" t="s">
        <v>4</v>
      </c>
      <c r="C3" s="21" t="s">
        <v>1</v>
      </c>
      <c r="D3" s="21" t="s">
        <v>2</v>
      </c>
      <c r="E3" s="21" t="s">
        <v>3</v>
      </c>
    </row>
    <row r="4" spans="1:5" s="2" customFormat="1" ht="39" customHeight="1">
      <c r="A4" s="102" t="s">
        <v>52</v>
      </c>
      <c r="B4" s="103"/>
      <c r="C4" s="103"/>
      <c r="D4" s="104"/>
      <c r="E4" s="66" t="s">
        <v>75</v>
      </c>
    </row>
    <row r="5" spans="1:5" s="2" customFormat="1" ht="23.25" customHeight="1">
      <c r="A5" s="105" t="s">
        <v>13</v>
      </c>
      <c r="B5" s="105"/>
      <c r="C5" s="105"/>
      <c r="D5" s="105"/>
      <c r="E5" s="105"/>
    </row>
    <row r="6" spans="1:5" s="2" customFormat="1" ht="60">
      <c r="A6" s="74" t="s">
        <v>90</v>
      </c>
      <c r="B6" s="75">
        <v>2388</v>
      </c>
      <c r="C6" s="75">
        <v>2387.924</v>
      </c>
      <c r="D6" s="75">
        <f>C6/B6*100</f>
        <v>99.996817420435519</v>
      </c>
      <c r="E6" s="99"/>
    </row>
    <row r="7" spans="1:5" s="2" customFormat="1" ht="75">
      <c r="A7" s="77" t="s">
        <v>9</v>
      </c>
      <c r="B7" s="75">
        <v>24296.7</v>
      </c>
      <c r="C7" s="75">
        <v>24296.7</v>
      </c>
      <c r="D7" s="75">
        <f>C7/B7*100</f>
        <v>100</v>
      </c>
      <c r="E7" s="99"/>
    </row>
    <row r="8" spans="1:5" s="7" customFormat="1">
      <c r="A8" s="78" t="s">
        <v>5</v>
      </c>
      <c r="B8" s="79">
        <f>SUM(B6:B7)</f>
        <v>26684.7</v>
      </c>
      <c r="C8" s="79">
        <f>SUM(C6:C7)</f>
        <v>26684.624</v>
      </c>
      <c r="D8" s="35">
        <f>C8/B8*100</f>
        <v>99.999715192601002</v>
      </c>
      <c r="E8" s="49"/>
    </row>
    <row r="9" spans="1:5" s="7" customFormat="1" ht="23.25" customHeight="1">
      <c r="A9" s="100" t="s">
        <v>14</v>
      </c>
      <c r="B9" s="100"/>
      <c r="C9" s="100"/>
      <c r="D9" s="100"/>
      <c r="E9" s="100"/>
    </row>
    <row r="10" spans="1:5" s="2" customFormat="1" ht="44.25" customHeight="1">
      <c r="A10" s="76" t="s">
        <v>63</v>
      </c>
      <c r="B10" s="75">
        <v>13502.8</v>
      </c>
      <c r="C10" s="75">
        <v>11264.94</v>
      </c>
      <c r="D10" s="75">
        <f>C10/B10*100</f>
        <v>83.426696685131986</v>
      </c>
      <c r="E10" s="106" t="s">
        <v>96</v>
      </c>
    </row>
    <row r="11" spans="1:5" s="7" customFormat="1">
      <c r="A11" s="78" t="s">
        <v>5</v>
      </c>
      <c r="B11" s="79">
        <f>SUM(B10:B10)</f>
        <v>13502.8</v>
      </c>
      <c r="C11" s="79">
        <f>SUM(C10:C10)</f>
        <v>11264.94</v>
      </c>
      <c r="D11" s="75">
        <f>C11/B11*100</f>
        <v>83.426696685131986</v>
      </c>
      <c r="E11" s="107"/>
    </row>
    <row r="12" spans="1:5" s="2" customFormat="1" ht="20.25" customHeight="1">
      <c r="A12" s="100" t="s">
        <v>15</v>
      </c>
      <c r="B12" s="100"/>
      <c r="C12" s="100"/>
      <c r="D12" s="100"/>
      <c r="E12" s="100"/>
    </row>
    <row r="13" spans="1:5" s="2" customFormat="1" ht="75">
      <c r="A13" s="76" t="s">
        <v>10</v>
      </c>
      <c r="B13" s="75">
        <v>500</v>
      </c>
      <c r="C13" s="75">
        <v>500</v>
      </c>
      <c r="D13" s="75">
        <f>C13/B13*100</f>
        <v>100</v>
      </c>
      <c r="E13" s="99">
        <f>B13-C13</f>
        <v>0</v>
      </c>
    </row>
    <row r="14" spans="1:5" s="7" customFormat="1" ht="16.5" thickBot="1">
      <c r="A14" s="80" t="s">
        <v>5</v>
      </c>
      <c r="B14" s="81">
        <f>B13</f>
        <v>500</v>
      </c>
      <c r="C14" s="82">
        <f>C13</f>
        <v>500</v>
      </c>
      <c r="D14" s="82">
        <f>C14/B14*100</f>
        <v>100</v>
      </c>
      <c r="E14" s="80"/>
    </row>
    <row r="15" spans="1:5" s="8" customFormat="1" ht="16.5" thickBot="1">
      <c r="A15" s="83" t="s">
        <v>12</v>
      </c>
      <c r="B15" s="84">
        <f>B8+B11+B14</f>
        <v>40687.5</v>
      </c>
      <c r="C15" s="85">
        <f>C8+C11+C14</f>
        <v>38449.563999999998</v>
      </c>
      <c r="D15" s="85">
        <f>C15/B15*100</f>
        <v>94.499696466973887</v>
      </c>
      <c r="E15" s="49"/>
    </row>
    <row r="16" spans="1:5" s="8" customFormat="1" ht="9" customHeight="1">
      <c r="A16" s="39"/>
      <c r="B16" s="44"/>
      <c r="C16" s="44"/>
      <c r="D16" s="44"/>
      <c r="E16" s="39"/>
    </row>
    <row r="17" spans="1:5" s="2" customFormat="1" ht="44.25" customHeight="1">
      <c r="A17" s="108" t="s">
        <v>51</v>
      </c>
      <c r="B17" s="109"/>
      <c r="C17" s="109"/>
      <c r="D17" s="110"/>
      <c r="E17" s="66" t="s">
        <v>83</v>
      </c>
    </row>
    <row r="18" spans="1:5" s="2" customFormat="1" ht="24.75" customHeight="1">
      <c r="A18" s="100" t="s">
        <v>49</v>
      </c>
      <c r="B18" s="100"/>
      <c r="C18" s="100"/>
      <c r="D18" s="100"/>
      <c r="E18" s="100"/>
    </row>
    <row r="19" spans="1:5" s="2" customFormat="1" ht="47.25" customHeight="1">
      <c r="A19" s="76" t="s">
        <v>56</v>
      </c>
      <c r="B19" s="75">
        <v>33292</v>
      </c>
      <c r="C19" s="75">
        <v>31984.1</v>
      </c>
      <c r="D19" s="75">
        <f>C19/B19*100</f>
        <v>96.071428571428569</v>
      </c>
      <c r="E19" s="49"/>
    </row>
    <row r="20" spans="1:5" s="2" customFormat="1" ht="31.5" customHeight="1">
      <c r="A20" s="111" t="s">
        <v>50</v>
      </c>
      <c r="B20" s="112"/>
      <c r="C20" s="112"/>
      <c r="D20" s="112"/>
      <c r="E20" s="113"/>
    </row>
    <row r="21" spans="1:5" s="2" customFormat="1" ht="153" customHeight="1">
      <c r="A21" s="76" t="s">
        <v>11</v>
      </c>
      <c r="B21" s="75">
        <v>815</v>
      </c>
      <c r="C21" s="75">
        <v>0</v>
      </c>
      <c r="D21" s="75">
        <f t="shared" ref="D21:D26" si="0">C21/B21*100</f>
        <v>0</v>
      </c>
      <c r="E21" s="98" t="s">
        <v>93</v>
      </c>
    </row>
    <row r="22" spans="1:5" s="2" customFormat="1" ht="39.75" customHeight="1">
      <c r="A22" s="76" t="s">
        <v>53</v>
      </c>
      <c r="B22" s="75">
        <v>8269.2999999999993</v>
      </c>
      <c r="C22" s="75">
        <v>8215.7000000000007</v>
      </c>
      <c r="D22" s="75">
        <f t="shared" si="0"/>
        <v>99.351819380116837</v>
      </c>
      <c r="E22" s="49"/>
    </row>
    <row r="23" spans="1:5" s="2" customFormat="1" ht="30">
      <c r="A23" s="76" t="s">
        <v>54</v>
      </c>
      <c r="B23" s="75">
        <v>104</v>
      </c>
      <c r="C23" s="75">
        <v>104</v>
      </c>
      <c r="D23" s="75">
        <f t="shared" si="0"/>
        <v>100</v>
      </c>
      <c r="E23" s="99">
        <f t="shared" ref="E23:E24" si="1">B23-C23</f>
        <v>0</v>
      </c>
    </row>
    <row r="24" spans="1:5" s="2" customFormat="1" ht="45">
      <c r="A24" s="76" t="s">
        <v>55</v>
      </c>
      <c r="B24" s="75">
        <v>30</v>
      </c>
      <c r="C24" s="75">
        <v>30</v>
      </c>
      <c r="D24" s="75">
        <f t="shared" si="0"/>
        <v>100</v>
      </c>
      <c r="E24" s="99">
        <f t="shared" si="1"/>
        <v>0</v>
      </c>
    </row>
    <row r="25" spans="1:5" s="7" customFormat="1" ht="16.5" thickBot="1">
      <c r="A25" s="78" t="s">
        <v>5</v>
      </c>
      <c r="B25" s="53">
        <f>B21+B22+B23+B24</f>
        <v>9218.2999999999993</v>
      </c>
      <c r="C25" s="53">
        <f>C21+C22+C23+C24</f>
        <v>8349.7000000000007</v>
      </c>
      <c r="D25" s="35">
        <f t="shared" si="0"/>
        <v>90.577438356312996</v>
      </c>
      <c r="E25" s="49"/>
    </row>
    <row r="26" spans="1:5" s="7" customFormat="1" ht="16.5" thickBot="1">
      <c r="A26" s="83" t="s">
        <v>6</v>
      </c>
      <c r="B26" s="84">
        <f>B25+B19</f>
        <v>42510.3</v>
      </c>
      <c r="C26" s="84">
        <f>C25+C19</f>
        <v>40333.800000000003</v>
      </c>
      <c r="D26" s="84">
        <f t="shared" si="0"/>
        <v>94.880064360872538</v>
      </c>
      <c r="E26" s="49"/>
    </row>
    <row r="27" spans="1:5" s="7" customFormat="1" ht="6.75" customHeight="1">
      <c r="A27" s="39"/>
      <c r="B27" s="40"/>
      <c r="C27" s="40"/>
      <c r="D27" s="40"/>
      <c r="E27" s="41"/>
    </row>
    <row r="28" spans="1:5" s="2" customFormat="1" ht="39.75" customHeight="1">
      <c r="A28" s="108" t="s">
        <v>57</v>
      </c>
      <c r="B28" s="109"/>
      <c r="C28" s="109"/>
      <c r="D28" s="110"/>
      <c r="E28" s="66" t="s">
        <v>84</v>
      </c>
    </row>
    <row r="29" spans="1:5" s="2" customFormat="1">
      <c r="A29" s="100" t="s">
        <v>18</v>
      </c>
      <c r="B29" s="100"/>
      <c r="C29" s="100"/>
      <c r="D29" s="100"/>
      <c r="E29" s="100"/>
    </row>
    <row r="30" spans="1:5" s="2" customFormat="1" ht="60">
      <c r="A30" s="76" t="s">
        <v>16</v>
      </c>
      <c r="B30" s="75">
        <v>5374.5</v>
      </c>
      <c r="C30" s="75">
        <v>5162.75</v>
      </c>
      <c r="D30" s="75">
        <f>C30/B30*100</f>
        <v>96.060098613824536</v>
      </c>
      <c r="E30" s="99"/>
    </row>
    <row r="31" spans="1:5" s="2" customFormat="1" ht="45">
      <c r="A31" s="76" t="s">
        <v>17</v>
      </c>
      <c r="B31" s="75">
        <v>500</v>
      </c>
      <c r="C31" s="75">
        <v>500</v>
      </c>
      <c r="D31" s="75">
        <f>C31/B31*100</f>
        <v>100</v>
      </c>
      <c r="E31" s="99"/>
    </row>
    <row r="32" spans="1:5" s="2" customFormat="1" ht="60">
      <c r="A32" s="76" t="s">
        <v>23</v>
      </c>
      <c r="B32" s="75">
        <v>365</v>
      </c>
      <c r="C32" s="75">
        <v>364.83</v>
      </c>
      <c r="D32" s="75">
        <f t="shared" ref="D32" si="2">C32/B32*100</f>
        <v>99.953424657534242</v>
      </c>
      <c r="E32" s="99"/>
    </row>
    <row r="33" spans="1:5" s="7" customFormat="1">
      <c r="A33" s="78" t="s">
        <v>5</v>
      </c>
      <c r="B33" s="79">
        <f>B30+B31+B32</f>
        <v>6239.5</v>
      </c>
      <c r="C33" s="35">
        <f>C30+C31+C32</f>
        <v>6027.58</v>
      </c>
      <c r="D33" s="35">
        <f>C33/B33*100</f>
        <v>96.603574004327271</v>
      </c>
      <c r="E33" s="49"/>
    </row>
    <row r="34" spans="1:5" s="2" customFormat="1">
      <c r="A34" s="100" t="s">
        <v>19</v>
      </c>
      <c r="B34" s="114"/>
      <c r="C34" s="114"/>
      <c r="D34" s="114"/>
      <c r="E34" s="114"/>
    </row>
    <row r="35" spans="1:5" s="2" customFormat="1" ht="30">
      <c r="A35" s="76" t="s">
        <v>59</v>
      </c>
      <c r="B35" s="75">
        <v>6507</v>
      </c>
      <c r="C35" s="75">
        <v>6449.92</v>
      </c>
      <c r="D35" s="75">
        <f>C35/B35*100</f>
        <v>99.122790840633172</v>
      </c>
      <c r="E35" s="49"/>
    </row>
    <row r="36" spans="1:5" s="2" customFormat="1" ht="60">
      <c r="A36" s="76" t="s">
        <v>58</v>
      </c>
      <c r="B36" s="75">
        <v>1501</v>
      </c>
      <c r="C36" s="75">
        <v>1495.23</v>
      </c>
      <c r="D36" s="75">
        <f t="shared" ref="D36:D37" si="3">C36/B36*100</f>
        <v>99.615589606928708</v>
      </c>
      <c r="E36" s="49"/>
    </row>
    <row r="37" spans="1:5" s="7" customFormat="1">
      <c r="A37" s="78" t="s">
        <v>5</v>
      </c>
      <c r="B37" s="79">
        <f>B35+B36</f>
        <v>8008</v>
      </c>
      <c r="C37" s="35">
        <f>C35+C36</f>
        <v>7945.15</v>
      </c>
      <c r="D37" s="35">
        <f t="shared" si="3"/>
        <v>99.215159840159842</v>
      </c>
      <c r="E37" s="49"/>
    </row>
    <row r="38" spans="1:5" s="7" customFormat="1">
      <c r="A38" s="100" t="s">
        <v>20</v>
      </c>
      <c r="B38" s="100"/>
      <c r="C38" s="100"/>
      <c r="D38" s="100"/>
      <c r="E38" s="100"/>
    </row>
    <row r="39" spans="1:5" s="2" customFormat="1" ht="30">
      <c r="A39" s="76" t="s">
        <v>25</v>
      </c>
      <c r="B39" s="75">
        <v>285113.09999999998</v>
      </c>
      <c r="C39" s="75">
        <v>281279.28000000003</v>
      </c>
      <c r="D39" s="75">
        <f>C39/B39*100</f>
        <v>98.655333620237045</v>
      </c>
      <c r="E39" s="49"/>
    </row>
    <row r="40" spans="1:5" s="7" customFormat="1">
      <c r="A40" s="78" t="s">
        <v>5</v>
      </c>
      <c r="B40" s="79">
        <f>B39</f>
        <v>285113.09999999998</v>
      </c>
      <c r="C40" s="35">
        <f>C39</f>
        <v>281279.28000000003</v>
      </c>
      <c r="D40" s="35">
        <f>C40/B40*100</f>
        <v>98.655333620237045</v>
      </c>
      <c r="E40" s="49"/>
    </row>
    <row r="41" spans="1:5" s="2" customFormat="1">
      <c r="A41" s="100" t="s">
        <v>21</v>
      </c>
      <c r="B41" s="100"/>
      <c r="C41" s="100"/>
      <c r="D41" s="100"/>
      <c r="E41" s="100"/>
    </row>
    <row r="42" spans="1:5" ht="31.5">
      <c r="A42" s="86" t="s">
        <v>60</v>
      </c>
      <c r="B42" s="87">
        <v>232782.1</v>
      </c>
      <c r="C42" s="87">
        <v>223752.17</v>
      </c>
      <c r="D42" s="87">
        <f>C42/B42*100</f>
        <v>96.120865822586879</v>
      </c>
      <c r="E42" s="99"/>
    </row>
    <row r="43" spans="1:5" s="9" customFormat="1">
      <c r="A43" s="88" t="s">
        <v>5</v>
      </c>
      <c r="B43" s="79">
        <f>B42</f>
        <v>232782.1</v>
      </c>
      <c r="C43" s="35">
        <f>C42</f>
        <v>223752.17</v>
      </c>
      <c r="D43" s="35">
        <f>C43/B43*100</f>
        <v>96.120865822586879</v>
      </c>
      <c r="E43" s="49"/>
    </row>
    <row r="44" spans="1:5">
      <c r="A44" s="105" t="s">
        <v>22</v>
      </c>
      <c r="B44" s="105"/>
      <c r="C44" s="105"/>
      <c r="D44" s="105"/>
      <c r="E44" s="105"/>
    </row>
    <row r="45" spans="1:5" ht="30">
      <c r="A45" s="76" t="s">
        <v>26</v>
      </c>
      <c r="B45" s="75">
        <v>98618.6</v>
      </c>
      <c r="C45" s="75">
        <v>96330.15</v>
      </c>
      <c r="D45" s="75">
        <f>C45/B45*100</f>
        <v>97.679494537541586</v>
      </c>
      <c r="E45" s="99"/>
    </row>
    <row r="46" spans="1:5" s="9" customFormat="1">
      <c r="A46" s="88" t="s">
        <v>5</v>
      </c>
      <c r="B46" s="79">
        <f>B45</f>
        <v>98618.6</v>
      </c>
      <c r="C46" s="35">
        <f>C45</f>
        <v>96330.15</v>
      </c>
      <c r="D46" s="35">
        <f>C46/B46*100</f>
        <v>97.679494537541586</v>
      </c>
      <c r="E46" s="99"/>
    </row>
    <row r="47" spans="1:5" s="10" customFormat="1">
      <c r="A47" s="89" t="s">
        <v>6</v>
      </c>
      <c r="B47" s="90">
        <f>B33+B37+B40+B43+B46</f>
        <v>630761.29999999993</v>
      </c>
      <c r="C47" s="91">
        <f>C33+C37+C40+C43+C46</f>
        <v>615334.33000000007</v>
      </c>
      <c r="D47" s="92">
        <f>C47/B47*100</f>
        <v>97.554230102576071</v>
      </c>
      <c r="E47" s="49"/>
    </row>
    <row r="48" spans="1:5" ht="38.25" customHeight="1">
      <c r="A48" s="115" t="s">
        <v>30</v>
      </c>
      <c r="B48" s="116"/>
      <c r="C48" s="116"/>
      <c r="D48" s="117"/>
      <c r="E48" s="66" t="s">
        <v>85</v>
      </c>
    </row>
    <row r="49" spans="1:6">
      <c r="A49" s="105" t="s">
        <v>24</v>
      </c>
      <c r="B49" s="105"/>
      <c r="C49" s="105"/>
      <c r="D49" s="105"/>
      <c r="E49" s="105"/>
    </row>
    <row r="50" spans="1:6" ht="45">
      <c r="A50" s="76" t="s">
        <v>27</v>
      </c>
      <c r="B50" s="75">
        <v>83320.100000000006</v>
      </c>
      <c r="C50" s="75">
        <v>81418.399999999994</v>
      </c>
      <c r="D50" s="75">
        <f>C50/B50*100</f>
        <v>97.717597554491647</v>
      </c>
      <c r="E50" s="99"/>
    </row>
    <row r="51" spans="1:6" s="2" customFormat="1" ht="45">
      <c r="A51" s="76" t="s">
        <v>31</v>
      </c>
      <c r="B51" s="75">
        <v>450</v>
      </c>
      <c r="C51" s="75">
        <v>449.96</v>
      </c>
      <c r="D51" s="75">
        <f t="shared" ref="D51:D53" si="4">C51/B51*100</f>
        <v>99.99111111111111</v>
      </c>
      <c r="E51" s="99"/>
    </row>
    <row r="52" spans="1:6" s="2" customFormat="1" ht="45">
      <c r="A52" s="76" t="s">
        <v>32</v>
      </c>
      <c r="B52" s="75">
        <v>28246.1</v>
      </c>
      <c r="C52" s="75">
        <v>27485.89</v>
      </c>
      <c r="D52" s="75">
        <f t="shared" si="4"/>
        <v>97.308619597041726</v>
      </c>
      <c r="E52" s="49"/>
    </row>
    <row r="53" spans="1:6" s="7" customFormat="1">
      <c r="A53" s="78" t="s">
        <v>5</v>
      </c>
      <c r="B53" s="79">
        <f>B50+B51+B52</f>
        <v>112016.20000000001</v>
      </c>
      <c r="C53" s="35">
        <f>C50+C51+C52</f>
        <v>109354.25</v>
      </c>
      <c r="D53" s="35">
        <f t="shared" si="4"/>
        <v>97.623602657472759</v>
      </c>
      <c r="E53" s="49"/>
    </row>
    <row r="54" spans="1:6" s="2" customFormat="1" ht="30" customHeight="1">
      <c r="A54" s="100" t="s">
        <v>28</v>
      </c>
      <c r="B54" s="100"/>
      <c r="C54" s="100"/>
      <c r="D54" s="100"/>
      <c r="E54" s="100"/>
    </row>
    <row r="55" spans="1:6" s="2" customFormat="1" ht="30">
      <c r="A55" s="76" t="s">
        <v>29</v>
      </c>
      <c r="B55" s="75">
        <v>2462.6</v>
      </c>
      <c r="C55" s="75">
        <v>2347.2600000000002</v>
      </c>
      <c r="D55" s="75">
        <f>C55/B55*100</f>
        <v>95.316332331681977</v>
      </c>
      <c r="E55" s="49"/>
    </row>
    <row r="56" spans="1:6" s="7" customFormat="1">
      <c r="A56" s="78" t="s">
        <v>5</v>
      </c>
      <c r="B56" s="79">
        <f>B55</f>
        <v>2462.6</v>
      </c>
      <c r="C56" s="79">
        <f t="shared" ref="C56:D56" si="5">C55</f>
        <v>2347.2600000000002</v>
      </c>
      <c r="D56" s="79">
        <f t="shared" si="5"/>
        <v>95.316332331681977</v>
      </c>
      <c r="E56" s="49"/>
    </row>
    <row r="57" spans="1:6" s="8" customFormat="1">
      <c r="A57" s="34" t="s">
        <v>6</v>
      </c>
      <c r="B57" s="49">
        <f>B53+B56</f>
        <v>114478.80000000002</v>
      </c>
      <c r="C57" s="53">
        <f>C53+C56</f>
        <v>111701.51</v>
      </c>
      <c r="D57" s="35">
        <f t="shared" ref="D57" si="6">C57/B57*100</f>
        <v>97.573970027638296</v>
      </c>
      <c r="E57" s="49"/>
    </row>
    <row r="58" spans="1:6" s="8" customFormat="1" ht="9" customHeight="1">
      <c r="A58" s="34"/>
      <c r="B58" s="49"/>
      <c r="C58" s="53"/>
      <c r="D58" s="35"/>
      <c r="E58" s="34"/>
      <c r="F58" s="54"/>
    </row>
    <row r="59" spans="1:6" s="2" customFormat="1" ht="53.25" customHeight="1">
      <c r="A59" s="108" t="s">
        <v>48</v>
      </c>
      <c r="B59" s="118"/>
      <c r="C59" s="118"/>
      <c r="D59" s="119"/>
      <c r="E59" s="66" t="s">
        <v>86</v>
      </c>
    </row>
    <row r="60" spans="1:6" s="2" customFormat="1" ht="47.25" customHeight="1">
      <c r="A60" s="93" t="s">
        <v>34</v>
      </c>
      <c r="B60" s="93"/>
      <c r="C60" s="93"/>
      <c r="D60" s="93"/>
      <c r="E60" s="99">
        <f t="shared" ref="E60:E71" si="7">B60-C60</f>
        <v>0</v>
      </c>
    </row>
    <row r="61" spans="1:6" s="2" customFormat="1" ht="30">
      <c r="A61" s="76" t="s">
        <v>65</v>
      </c>
      <c r="B61" s="75">
        <v>7880.7</v>
      </c>
      <c r="C61" s="75">
        <v>6364.57</v>
      </c>
      <c r="D61" s="75">
        <f t="shared" ref="D61:D62" si="8">C61/B61*100</f>
        <v>80.761480579136375</v>
      </c>
      <c r="E61" s="33" t="s">
        <v>76</v>
      </c>
    </row>
    <row r="62" spans="1:6" s="2" customFormat="1" ht="75">
      <c r="A62" s="76" t="s">
        <v>66</v>
      </c>
      <c r="B62" s="75">
        <v>56290.1</v>
      </c>
      <c r="C62" s="75">
        <v>24758.2</v>
      </c>
      <c r="D62" s="75">
        <f t="shared" si="8"/>
        <v>43.983222627069416</v>
      </c>
      <c r="E62" s="33" t="s">
        <v>80</v>
      </c>
    </row>
    <row r="63" spans="1:6" s="2" customFormat="1" ht="45">
      <c r="A63" s="76" t="s">
        <v>67</v>
      </c>
      <c r="B63" s="75">
        <v>12356.8</v>
      </c>
      <c r="C63" s="75">
        <v>11423.15</v>
      </c>
      <c r="D63" s="75">
        <f>C63/B63*100</f>
        <v>92.44424122750226</v>
      </c>
      <c r="E63" s="33" t="s">
        <v>78</v>
      </c>
    </row>
    <row r="64" spans="1:6" s="7" customFormat="1">
      <c r="A64" s="78" t="s">
        <v>5</v>
      </c>
      <c r="B64" s="35">
        <f>SUM(B61:B63)</f>
        <v>76527.599999999991</v>
      </c>
      <c r="C64" s="35">
        <f>SUM(C61:C63)</f>
        <v>42545.919999999998</v>
      </c>
      <c r="D64" s="75">
        <f>C64/B64*100</f>
        <v>55.595523706479753</v>
      </c>
      <c r="E64" s="49"/>
    </row>
    <row r="65" spans="1:5" s="2" customFormat="1" ht="48.75" customHeight="1">
      <c r="A65" s="93" t="s">
        <v>36</v>
      </c>
      <c r="B65" s="93"/>
      <c r="C65" s="93"/>
      <c r="D65" s="93"/>
      <c r="E65" s="99">
        <f t="shared" si="7"/>
        <v>0</v>
      </c>
    </row>
    <row r="66" spans="1:5" s="2" customFormat="1" ht="30">
      <c r="A66" s="76" t="s">
        <v>68</v>
      </c>
      <c r="B66" s="75">
        <v>67577.2</v>
      </c>
      <c r="C66" s="75">
        <v>66764.63</v>
      </c>
      <c r="D66" s="75">
        <f t="shared" ref="D66:D74" si="9">C66/B66*100</f>
        <v>98.797567818731764</v>
      </c>
      <c r="E66" s="99"/>
    </row>
    <row r="67" spans="1:5" s="2" customFormat="1" ht="60">
      <c r="A67" s="76" t="s">
        <v>69</v>
      </c>
      <c r="B67" s="75">
        <v>92990.1</v>
      </c>
      <c r="C67" s="75">
        <v>84966.98</v>
      </c>
      <c r="D67" s="75">
        <f t="shared" si="9"/>
        <v>91.372070790331435</v>
      </c>
      <c r="E67" s="33" t="s">
        <v>81</v>
      </c>
    </row>
    <row r="68" spans="1:5" s="2" customFormat="1" ht="45">
      <c r="A68" s="76" t="s">
        <v>70</v>
      </c>
      <c r="B68" s="75">
        <v>10617.7</v>
      </c>
      <c r="C68" s="75">
        <v>9804.1</v>
      </c>
      <c r="D68" s="75">
        <f t="shared" si="9"/>
        <v>92.337323525810675</v>
      </c>
      <c r="E68" s="33" t="s">
        <v>79</v>
      </c>
    </row>
    <row r="69" spans="1:5" s="2" customFormat="1" ht="30">
      <c r="A69" s="76" t="s">
        <v>71</v>
      </c>
      <c r="B69" s="75">
        <v>1000</v>
      </c>
      <c r="C69" s="75">
        <v>995</v>
      </c>
      <c r="D69" s="75">
        <f t="shared" si="9"/>
        <v>99.5</v>
      </c>
      <c r="E69" s="99"/>
    </row>
    <row r="70" spans="1:5" s="7" customFormat="1">
      <c r="A70" s="78" t="s">
        <v>5</v>
      </c>
      <c r="B70" s="35">
        <f>SUM(B66:B69)</f>
        <v>172185</v>
      </c>
      <c r="C70" s="35">
        <f>SUM(C66:C69)</f>
        <v>162530.71</v>
      </c>
      <c r="D70" s="75">
        <f t="shared" si="9"/>
        <v>94.393071405755435</v>
      </c>
      <c r="E70" s="49"/>
    </row>
    <row r="71" spans="1:5" s="2" customFormat="1" ht="51.75" customHeight="1">
      <c r="A71" s="93" t="s">
        <v>35</v>
      </c>
      <c r="B71" s="93"/>
      <c r="C71" s="93"/>
      <c r="D71" s="93"/>
      <c r="E71" s="99">
        <f t="shared" si="7"/>
        <v>0</v>
      </c>
    </row>
    <row r="72" spans="1:5" s="2" customFormat="1" ht="30">
      <c r="A72" s="76" t="s">
        <v>72</v>
      </c>
      <c r="B72" s="75">
        <v>35302</v>
      </c>
      <c r="C72" s="75">
        <v>35156.730000000003</v>
      </c>
      <c r="D72" s="75">
        <f>C72/B72*100</f>
        <v>99.588493569769426</v>
      </c>
      <c r="E72" s="99"/>
    </row>
    <row r="73" spans="1:5" s="7" customFormat="1">
      <c r="A73" s="78" t="s">
        <v>5</v>
      </c>
      <c r="B73" s="35">
        <f>SUM(B72)</f>
        <v>35302</v>
      </c>
      <c r="C73" s="35">
        <f>SUM(C72)</f>
        <v>35156.730000000003</v>
      </c>
      <c r="D73" s="75">
        <f t="shared" si="9"/>
        <v>99.588493569769426</v>
      </c>
      <c r="E73" s="49"/>
    </row>
    <row r="74" spans="1:5" s="8" customFormat="1">
      <c r="A74" s="34" t="s">
        <v>6</v>
      </c>
      <c r="B74" s="53">
        <f>B64+B70+B73</f>
        <v>284014.59999999998</v>
      </c>
      <c r="C74" s="53">
        <f>C64+C70+C73</f>
        <v>240233.36000000002</v>
      </c>
      <c r="D74" s="75">
        <f t="shared" si="9"/>
        <v>84.584862890851397</v>
      </c>
      <c r="E74" s="49"/>
    </row>
    <row r="75" spans="1:5" s="8" customFormat="1" ht="7.5" customHeight="1">
      <c r="A75" s="55"/>
      <c r="B75" s="56"/>
      <c r="C75" s="56"/>
      <c r="D75" s="57"/>
      <c r="E75" s="34"/>
    </row>
    <row r="76" spans="1:5" s="2" customFormat="1" ht="41.25" customHeight="1">
      <c r="A76" s="108" t="s">
        <v>33</v>
      </c>
      <c r="B76" s="109"/>
      <c r="C76" s="109"/>
      <c r="D76" s="110"/>
      <c r="E76" s="66" t="s">
        <v>87</v>
      </c>
    </row>
    <row r="77" spans="1:5" s="2" customFormat="1" ht="22.5" customHeight="1">
      <c r="A77" s="100" t="s">
        <v>37</v>
      </c>
      <c r="B77" s="100"/>
      <c r="C77" s="100"/>
      <c r="D77" s="100"/>
      <c r="E77" s="100"/>
    </row>
    <row r="78" spans="1:5" s="2" customFormat="1" ht="45">
      <c r="A78" s="76" t="s">
        <v>39</v>
      </c>
      <c r="B78" s="75">
        <v>4678</v>
      </c>
      <c r="C78" s="75">
        <v>4678</v>
      </c>
      <c r="D78" s="75">
        <f>C78/B78*100</f>
        <v>100</v>
      </c>
      <c r="E78" s="99"/>
    </row>
    <row r="79" spans="1:5" s="7" customFormat="1">
      <c r="A79" s="78" t="s">
        <v>5</v>
      </c>
      <c r="B79" s="79">
        <f>B78</f>
        <v>4678</v>
      </c>
      <c r="C79" s="35">
        <f>C78</f>
        <v>4678</v>
      </c>
      <c r="D79" s="35">
        <f>C79/B79*100</f>
        <v>100</v>
      </c>
      <c r="E79" s="99"/>
    </row>
    <row r="80" spans="1:5" s="2" customFormat="1" ht="32.25" customHeight="1">
      <c r="A80" s="100" t="s">
        <v>38</v>
      </c>
      <c r="B80" s="100"/>
      <c r="C80" s="100"/>
      <c r="D80" s="100"/>
      <c r="E80" s="100"/>
    </row>
    <row r="81" spans="1:5" s="2" customFormat="1" ht="60">
      <c r="A81" s="76" t="s">
        <v>40</v>
      </c>
      <c r="B81" s="75">
        <v>1400</v>
      </c>
      <c r="C81" s="75">
        <v>1400</v>
      </c>
      <c r="D81" s="75">
        <f>C81/B81*100</f>
        <v>100</v>
      </c>
      <c r="E81" s="99"/>
    </row>
    <row r="82" spans="1:5" s="2" customFormat="1" ht="75">
      <c r="A82" s="76" t="s">
        <v>41</v>
      </c>
      <c r="B82" s="75">
        <v>37411.1</v>
      </c>
      <c r="C82" s="75">
        <v>37411.1</v>
      </c>
      <c r="D82" s="75">
        <f t="shared" ref="D82:D84" si="10">C82/B82*100</f>
        <v>100</v>
      </c>
      <c r="E82" s="99"/>
    </row>
    <row r="83" spans="1:5" s="2" customFormat="1" ht="45">
      <c r="A83" s="76" t="s">
        <v>42</v>
      </c>
      <c r="B83" s="75">
        <v>4687.5</v>
      </c>
      <c r="C83" s="75">
        <v>4687.5</v>
      </c>
      <c r="D83" s="75">
        <f t="shared" si="10"/>
        <v>100</v>
      </c>
      <c r="E83" s="99"/>
    </row>
    <row r="84" spans="1:5" s="7" customFormat="1">
      <c r="A84" s="78" t="s">
        <v>5</v>
      </c>
      <c r="B84" s="79">
        <f>B81+B82+B83</f>
        <v>43498.6</v>
      </c>
      <c r="C84" s="79">
        <f>C81+C82+C83</f>
        <v>43498.6</v>
      </c>
      <c r="D84" s="35">
        <f t="shared" si="10"/>
        <v>100</v>
      </c>
      <c r="E84" s="99"/>
    </row>
    <row r="85" spans="1:5" s="8" customFormat="1">
      <c r="A85" s="34" t="s">
        <v>6</v>
      </c>
      <c r="B85" s="35">
        <f>B79+B84</f>
        <v>48176.6</v>
      </c>
      <c r="C85" s="79">
        <f>C79+C84</f>
        <v>48176.6</v>
      </c>
      <c r="D85" s="79">
        <f>C85/B85*100</f>
        <v>100</v>
      </c>
      <c r="E85" s="49"/>
    </row>
    <row r="86" spans="1:5" s="8" customFormat="1" ht="8.25" customHeight="1">
      <c r="A86" s="55"/>
      <c r="B86" s="61"/>
      <c r="C86" s="62"/>
      <c r="D86" s="62"/>
      <c r="E86" s="63"/>
    </row>
    <row r="87" spans="1:5" s="30" customFormat="1" ht="47.25" customHeight="1">
      <c r="A87" s="108" t="s">
        <v>43</v>
      </c>
      <c r="B87" s="109"/>
      <c r="C87" s="109"/>
      <c r="D87" s="109"/>
      <c r="E87" s="94" t="s">
        <v>88</v>
      </c>
    </row>
    <row r="88" spans="1:5" s="30" customFormat="1" ht="37.5" customHeight="1">
      <c r="A88" s="120" t="s">
        <v>45</v>
      </c>
      <c r="B88" s="121"/>
      <c r="C88" s="121"/>
      <c r="D88" s="121"/>
      <c r="E88" s="122"/>
    </row>
    <row r="89" spans="1:5" s="30" customFormat="1" ht="75">
      <c r="A89" s="76" t="s">
        <v>46</v>
      </c>
      <c r="B89" s="87">
        <v>0</v>
      </c>
      <c r="C89" s="87">
        <v>0</v>
      </c>
      <c r="D89" s="75"/>
      <c r="E89" s="66"/>
    </row>
    <row r="90" spans="1:5" s="30" customFormat="1" ht="126">
      <c r="A90" s="76" t="s">
        <v>47</v>
      </c>
      <c r="B90" s="87">
        <v>100</v>
      </c>
      <c r="C90" s="87">
        <v>30</v>
      </c>
      <c r="D90" s="75">
        <f t="shared" ref="D90:D92" si="11">C90/B90*100</f>
        <v>30</v>
      </c>
      <c r="E90" s="28" t="s">
        <v>77</v>
      </c>
    </row>
    <row r="91" spans="1:5" s="30" customFormat="1">
      <c r="A91" s="78" t="s">
        <v>5</v>
      </c>
      <c r="B91" s="35">
        <f>B89+B90</f>
        <v>100</v>
      </c>
      <c r="C91" s="35">
        <f>C89+C90</f>
        <v>30</v>
      </c>
      <c r="D91" s="75">
        <f t="shared" si="11"/>
        <v>30</v>
      </c>
      <c r="E91" s="49"/>
    </row>
    <row r="92" spans="1:5" s="30" customFormat="1">
      <c r="A92" s="34" t="s">
        <v>6</v>
      </c>
      <c r="B92" s="79">
        <f>B91</f>
        <v>100</v>
      </c>
      <c r="C92" s="79">
        <f>C91</f>
        <v>30</v>
      </c>
      <c r="D92" s="95">
        <f t="shared" si="11"/>
        <v>30</v>
      </c>
      <c r="E92" s="49"/>
    </row>
    <row r="93" spans="1:5" s="2" customFormat="1" ht="45.75" customHeight="1">
      <c r="A93" s="108" t="s">
        <v>44</v>
      </c>
      <c r="B93" s="109"/>
      <c r="C93" s="109"/>
      <c r="D93" s="110"/>
      <c r="E93" s="66" t="s">
        <v>89</v>
      </c>
    </row>
    <row r="94" spans="1:5" s="2" customFormat="1" ht="45">
      <c r="A94" s="76" t="s">
        <v>7</v>
      </c>
      <c r="B94" s="75">
        <v>3560.2</v>
      </c>
      <c r="C94" s="75">
        <v>3560.1</v>
      </c>
      <c r="D94" s="75">
        <f>C94/B94*100</f>
        <v>99.997191169035446</v>
      </c>
      <c r="E94" s="99"/>
    </row>
    <row r="95" spans="1:5" s="2" customFormat="1" ht="30">
      <c r="A95" s="96" t="s">
        <v>8</v>
      </c>
      <c r="B95" s="75">
        <v>475</v>
      </c>
      <c r="C95" s="75">
        <v>475</v>
      </c>
      <c r="D95" s="75">
        <f>C95/B95*100</f>
        <v>100</v>
      </c>
      <c r="E95" s="99"/>
    </row>
    <row r="96" spans="1:5" s="8" customFormat="1">
      <c r="A96" s="34" t="s">
        <v>6</v>
      </c>
      <c r="B96" s="35">
        <f>B94+B95</f>
        <v>4035.2</v>
      </c>
      <c r="C96" s="79">
        <f>C94+C95</f>
        <v>4035.1</v>
      </c>
      <c r="D96" s="79">
        <f>C96/B96*100</f>
        <v>99.99752180808882</v>
      </c>
      <c r="E96" s="49"/>
    </row>
    <row r="97" spans="1:5" s="2" customFormat="1">
      <c r="A97" s="97"/>
      <c r="B97" s="97"/>
      <c r="C97" s="97"/>
      <c r="D97" s="97"/>
      <c r="E97" s="97"/>
    </row>
    <row r="98" spans="1:5" s="2" customFormat="1">
      <c r="A98" s="97"/>
      <c r="B98" s="49">
        <f>B15+B26+B47+B57+B74+B85+B92+B96</f>
        <v>1164764.3</v>
      </c>
      <c r="C98" s="49">
        <f>C15+C26+C47+C57+C74+C85+C92+C96</f>
        <v>1098294.2640000002</v>
      </c>
      <c r="D98" s="95">
        <f>C98/B98*100</f>
        <v>94.293262937402886</v>
      </c>
      <c r="E98" s="49"/>
    </row>
    <row r="99" spans="1:5" s="2" customFormat="1">
      <c r="B99" s="97"/>
      <c r="C99" s="97"/>
      <c r="D99" s="97"/>
      <c r="E99" s="97"/>
    </row>
    <row r="100" spans="1:5" s="2" customFormat="1">
      <c r="A100" s="97" t="s">
        <v>64</v>
      </c>
    </row>
    <row r="101" spans="1:5" s="2" customFormat="1"/>
    <row r="102" spans="1:5" s="2" customFormat="1">
      <c r="A102" s="97"/>
    </row>
    <row r="103" spans="1:5" s="2" customFormat="1"/>
    <row r="104" spans="1:5" s="2" customFormat="1"/>
    <row r="105" spans="1:5" s="2" customFormat="1"/>
    <row r="106" spans="1:5" s="2" customFormat="1"/>
    <row r="107" spans="1:5" s="2" customFormat="1"/>
    <row r="108" spans="1:5" s="2" customFormat="1"/>
    <row r="109" spans="1:5" s="2" customFormat="1"/>
    <row r="110" spans="1:5" s="2" customFormat="1"/>
    <row r="111" spans="1:5" s="2" customFormat="1"/>
    <row r="112" spans="1:5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</sheetData>
  <mergeCells count="25">
    <mergeCell ref="A93:D93"/>
    <mergeCell ref="A59:D59"/>
    <mergeCell ref="A76:D76"/>
    <mergeCell ref="A77:E77"/>
    <mergeCell ref="A80:E80"/>
    <mergeCell ref="A87:D87"/>
    <mergeCell ref="A88:E88"/>
    <mergeCell ref="A54:E54"/>
    <mergeCell ref="A17:D17"/>
    <mergeCell ref="A18:E18"/>
    <mergeCell ref="A20:E20"/>
    <mergeCell ref="A28:D28"/>
    <mergeCell ref="A29:E29"/>
    <mergeCell ref="A34:E34"/>
    <mergeCell ref="A38:E38"/>
    <mergeCell ref="A41:E41"/>
    <mergeCell ref="A44:E44"/>
    <mergeCell ref="A48:D48"/>
    <mergeCell ref="A49:E49"/>
    <mergeCell ref="A12:E12"/>
    <mergeCell ref="A1:E1"/>
    <mergeCell ref="A4:D4"/>
    <mergeCell ref="A5:E5"/>
    <mergeCell ref="A9:E9"/>
    <mergeCell ref="E10:E11"/>
  </mergeCells>
  <pageMargins left="0.19685039370078741" right="0.15748031496062992" top="0.35433070866141736" bottom="0.27559055118110237" header="0.23622047244094491" footer="0.19685039370078741"/>
  <pageSetup paperSize="9" scale="99" orientation="landscape" r:id="rId1"/>
  <rowBreaks count="6" manualBreakCount="6">
    <brk id="15" max="16383" man="1"/>
    <brk id="27" max="16383" man="1"/>
    <brk id="43" max="16383" man="1"/>
    <brk id="58" max="16383" man="1"/>
    <brk id="70" max="4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tabSelected="1" view="pageBreakPreview" zoomScaleNormal="100" zoomScaleSheetLayoutView="100" workbookViewId="0">
      <pane ySplit="3" topLeftCell="A88" activePane="bottomLeft" state="frozen"/>
      <selection pane="bottomLeft" activeCell="E90" sqref="E90"/>
    </sheetView>
  </sheetViews>
  <sheetFormatPr defaultRowHeight="15.75"/>
  <cols>
    <col min="1" max="1" width="52.85546875" style="1" customWidth="1"/>
    <col min="2" max="2" width="16.5703125" style="1" customWidth="1"/>
    <col min="3" max="3" width="15.42578125" style="1" customWidth="1"/>
    <col min="4" max="4" width="14.85546875" style="1" customWidth="1"/>
    <col min="5" max="5" width="45.85546875" style="1" customWidth="1"/>
    <col min="6" max="16384" width="9.140625" style="1"/>
  </cols>
  <sheetData>
    <row r="1" spans="1:5">
      <c r="A1" s="101" t="s">
        <v>73</v>
      </c>
      <c r="B1" s="101"/>
      <c r="C1" s="101"/>
      <c r="D1" s="101"/>
      <c r="E1" s="101"/>
    </row>
    <row r="3" spans="1:5" s="2" customFormat="1" ht="45">
      <c r="A3" s="21" t="s">
        <v>0</v>
      </c>
      <c r="B3" s="21" t="s">
        <v>4</v>
      </c>
      <c r="C3" s="21" t="s">
        <v>1</v>
      </c>
      <c r="D3" s="21" t="s">
        <v>2</v>
      </c>
      <c r="E3" s="21" t="s">
        <v>3</v>
      </c>
    </row>
    <row r="4" spans="1:5" s="2" customFormat="1" ht="54" customHeight="1">
      <c r="A4" s="125" t="s">
        <v>52</v>
      </c>
      <c r="B4" s="126"/>
      <c r="C4" s="126"/>
      <c r="D4" s="127"/>
      <c r="E4" s="36" t="s">
        <v>92</v>
      </c>
    </row>
    <row r="5" spans="1:5" s="2" customFormat="1" ht="23.25" customHeight="1">
      <c r="A5" s="123" t="s">
        <v>13</v>
      </c>
      <c r="B5" s="123"/>
      <c r="C5" s="123"/>
      <c r="D5" s="123"/>
      <c r="E5" s="123"/>
    </row>
    <row r="6" spans="1:5" s="2" customFormat="1" ht="60">
      <c r="A6" s="22" t="s">
        <v>90</v>
      </c>
      <c r="B6" s="23">
        <v>2388</v>
      </c>
      <c r="C6" s="23">
        <v>2387.924</v>
      </c>
      <c r="D6" s="23">
        <f>C6/B6*100</f>
        <v>99.996817420435519</v>
      </c>
      <c r="E6" s="24"/>
    </row>
    <row r="7" spans="1:5" s="2" customFormat="1" ht="75">
      <c r="A7" s="33" t="s">
        <v>9</v>
      </c>
      <c r="B7" s="23">
        <v>24296.7</v>
      </c>
      <c r="C7" s="25">
        <v>24296.7</v>
      </c>
      <c r="D7" s="23">
        <f>C7/B7*100</f>
        <v>100</v>
      </c>
      <c r="E7" s="24"/>
    </row>
    <row r="8" spans="1:5" s="7" customFormat="1">
      <c r="A8" s="5" t="s">
        <v>5</v>
      </c>
      <c r="B8" s="46">
        <f>SUM(B6:B7)</f>
        <v>26684.7</v>
      </c>
      <c r="C8" s="46">
        <f>SUM(C6:C7)</f>
        <v>26684.624</v>
      </c>
      <c r="D8" s="6">
        <f>C8/B8*100</f>
        <v>99.999715192601002</v>
      </c>
      <c r="E8" s="99">
        <f>B8-C8</f>
        <v>7.6000000000931323E-2</v>
      </c>
    </row>
    <row r="9" spans="1:5" s="7" customFormat="1" ht="23.25" customHeight="1">
      <c r="A9" s="124" t="s">
        <v>14</v>
      </c>
      <c r="B9" s="124"/>
      <c r="C9" s="124"/>
      <c r="D9" s="124"/>
      <c r="E9" s="124"/>
    </row>
    <row r="10" spans="1:5" s="2" customFormat="1" ht="44.25" customHeight="1">
      <c r="A10" s="24" t="s">
        <v>63</v>
      </c>
      <c r="B10" s="23">
        <v>13502.8</v>
      </c>
      <c r="C10" s="75">
        <v>11264.94</v>
      </c>
      <c r="D10" s="23">
        <f>C10/B10*100</f>
        <v>83.426696685131986</v>
      </c>
      <c r="E10" s="106" t="s">
        <v>96</v>
      </c>
    </row>
    <row r="11" spans="1:5" s="7" customFormat="1">
      <c r="A11" s="5" t="s">
        <v>5</v>
      </c>
      <c r="B11" s="46">
        <f>SUM(B10:B10)</f>
        <v>13502.8</v>
      </c>
      <c r="C11" s="46">
        <f>SUM(C10:C10)</f>
        <v>11264.94</v>
      </c>
      <c r="D11" s="23">
        <f>C11/B11*100</f>
        <v>83.426696685131986</v>
      </c>
      <c r="E11" s="107"/>
    </row>
    <row r="12" spans="1:5" s="2" customFormat="1" ht="20.25" customHeight="1">
      <c r="A12" s="124" t="s">
        <v>15</v>
      </c>
      <c r="B12" s="124"/>
      <c r="C12" s="124"/>
      <c r="D12" s="124"/>
      <c r="E12" s="124"/>
    </row>
    <row r="13" spans="1:5" s="2" customFormat="1" ht="75">
      <c r="A13" s="24" t="s">
        <v>10</v>
      </c>
      <c r="B13" s="23">
        <v>500</v>
      </c>
      <c r="C13" s="23">
        <v>500</v>
      </c>
      <c r="D13" s="23">
        <f>C13/B13*100</f>
        <v>100</v>
      </c>
      <c r="E13" s="24"/>
    </row>
    <row r="14" spans="1:5" s="7" customFormat="1" ht="16.5" thickBot="1">
      <c r="A14" s="37" t="s">
        <v>5</v>
      </c>
      <c r="B14" s="47">
        <f>B13</f>
        <v>500</v>
      </c>
      <c r="C14" s="38">
        <f>C13</f>
        <v>500</v>
      </c>
      <c r="D14" s="38">
        <f>C14/B14*100</f>
        <v>100</v>
      </c>
      <c r="E14" s="37"/>
    </row>
    <row r="15" spans="1:5" s="8" customFormat="1" ht="16.5" thickBot="1">
      <c r="A15" s="42" t="s">
        <v>12</v>
      </c>
      <c r="B15" s="52">
        <f>B8+B11+B14</f>
        <v>40687.5</v>
      </c>
      <c r="C15" s="45">
        <f>C8+C11+C14</f>
        <v>38449.563999999998</v>
      </c>
      <c r="D15" s="45">
        <f>C15/B15*100</f>
        <v>94.499696466973887</v>
      </c>
      <c r="E15" s="99"/>
    </row>
    <row r="16" spans="1:5" s="8" customFormat="1" ht="9" customHeight="1">
      <c r="A16" s="39"/>
      <c r="B16" s="44"/>
      <c r="C16" s="44"/>
      <c r="D16" s="44"/>
      <c r="E16" s="39"/>
    </row>
    <row r="17" spans="1:5" s="2" customFormat="1" ht="54" customHeight="1">
      <c r="A17" s="128" t="s">
        <v>51</v>
      </c>
      <c r="B17" s="129"/>
      <c r="C17" s="129"/>
      <c r="D17" s="130"/>
      <c r="E17" s="36" t="s">
        <v>82</v>
      </c>
    </row>
    <row r="18" spans="1:5" s="2" customFormat="1" ht="24.75" customHeight="1">
      <c r="A18" s="124" t="s">
        <v>49</v>
      </c>
      <c r="B18" s="124"/>
      <c r="C18" s="124"/>
      <c r="D18" s="124"/>
      <c r="E18" s="124"/>
    </row>
    <row r="19" spans="1:5" s="2" customFormat="1" ht="47.25" customHeight="1">
      <c r="A19" s="24" t="s">
        <v>56</v>
      </c>
      <c r="B19" s="23">
        <v>33292</v>
      </c>
      <c r="C19" s="25">
        <v>31984.1</v>
      </c>
      <c r="D19" s="23">
        <f>C19/B19*100</f>
        <v>96.071428571428569</v>
      </c>
      <c r="E19" s="65"/>
    </row>
    <row r="20" spans="1:5" s="2" customFormat="1" ht="31.5" customHeight="1">
      <c r="A20" s="131" t="s">
        <v>50</v>
      </c>
      <c r="B20" s="132"/>
      <c r="C20" s="132"/>
      <c r="D20" s="132"/>
      <c r="E20" s="133"/>
    </row>
    <row r="21" spans="1:5" s="2" customFormat="1" ht="149.25" customHeight="1">
      <c r="A21" s="24" t="s">
        <v>11</v>
      </c>
      <c r="B21" s="23">
        <v>815</v>
      </c>
      <c r="C21" s="25">
        <v>0</v>
      </c>
      <c r="D21" s="23">
        <f t="shared" ref="D21:D26" si="0">C21/B21*100</f>
        <v>0</v>
      </c>
      <c r="E21" s="98" t="s">
        <v>93</v>
      </c>
    </row>
    <row r="22" spans="1:5" s="2" customFormat="1" ht="39.75" customHeight="1">
      <c r="A22" s="24" t="s">
        <v>53</v>
      </c>
      <c r="B22" s="23">
        <v>8269.2999999999993</v>
      </c>
      <c r="C22" s="25">
        <v>8215.7000000000007</v>
      </c>
      <c r="D22" s="23">
        <f t="shared" si="0"/>
        <v>99.351819380116837</v>
      </c>
      <c r="E22" s="99"/>
    </row>
    <row r="23" spans="1:5" s="2" customFormat="1" ht="30">
      <c r="A23" s="24" t="s">
        <v>54</v>
      </c>
      <c r="B23" s="23">
        <v>104</v>
      </c>
      <c r="C23" s="25">
        <v>104</v>
      </c>
      <c r="D23" s="23">
        <f t="shared" si="0"/>
        <v>100</v>
      </c>
      <c r="E23" s="99"/>
    </row>
    <row r="24" spans="1:5" s="2" customFormat="1" ht="45">
      <c r="A24" s="24" t="s">
        <v>55</v>
      </c>
      <c r="B24" s="23">
        <v>30</v>
      </c>
      <c r="C24" s="25">
        <v>30</v>
      </c>
      <c r="D24" s="23">
        <f t="shared" si="0"/>
        <v>100</v>
      </c>
      <c r="E24" s="99"/>
    </row>
    <row r="25" spans="1:5" s="7" customFormat="1" ht="16.5" thickBot="1">
      <c r="A25" s="5" t="s">
        <v>5</v>
      </c>
      <c r="B25" s="48">
        <f>B21+B22+B23+B24</f>
        <v>9218.2999999999993</v>
      </c>
      <c r="C25" s="48">
        <f>C21+C22+C23+C24</f>
        <v>8349.7000000000007</v>
      </c>
      <c r="D25" s="6">
        <f t="shared" si="0"/>
        <v>90.577438356312996</v>
      </c>
      <c r="E25" s="99"/>
    </row>
    <row r="26" spans="1:5" s="7" customFormat="1" ht="16.5" thickBot="1">
      <c r="A26" s="42" t="s">
        <v>6</v>
      </c>
      <c r="B26" s="52">
        <f>B25+B19</f>
        <v>42510.3</v>
      </c>
      <c r="C26" s="52">
        <f>C25+C19</f>
        <v>40333.800000000003</v>
      </c>
      <c r="D26" s="43">
        <f t="shared" si="0"/>
        <v>94.880064360872538</v>
      </c>
      <c r="E26" s="99"/>
    </row>
    <row r="27" spans="1:5" s="7" customFormat="1" ht="6.75" customHeight="1">
      <c r="A27" s="39"/>
      <c r="B27" s="40"/>
      <c r="C27" s="40"/>
      <c r="D27" s="40"/>
      <c r="E27" s="41"/>
    </row>
    <row r="28" spans="1:5" s="2" customFormat="1" ht="51" customHeight="1">
      <c r="A28" s="128" t="s">
        <v>57</v>
      </c>
      <c r="B28" s="129"/>
      <c r="C28" s="129"/>
      <c r="D28" s="130"/>
      <c r="E28" s="36" t="s">
        <v>91</v>
      </c>
    </row>
    <row r="29" spans="1:5" s="2" customFormat="1">
      <c r="A29" s="124" t="s">
        <v>18</v>
      </c>
      <c r="B29" s="124"/>
      <c r="C29" s="124"/>
      <c r="D29" s="124"/>
      <c r="E29" s="124"/>
    </row>
    <row r="30" spans="1:5" s="2" customFormat="1" ht="60">
      <c r="A30" s="24" t="s">
        <v>16</v>
      </c>
      <c r="B30" s="23">
        <v>5374.5</v>
      </c>
      <c r="C30" s="23">
        <v>5162.75</v>
      </c>
      <c r="D30" s="23">
        <f>C30/B30*100</f>
        <v>96.060098613824536</v>
      </c>
      <c r="E30" s="67"/>
    </row>
    <row r="31" spans="1:5" s="2" customFormat="1" ht="45">
      <c r="A31" s="24" t="s">
        <v>17</v>
      </c>
      <c r="B31" s="23">
        <v>500</v>
      </c>
      <c r="C31" s="23">
        <v>500</v>
      </c>
      <c r="D31" s="23">
        <f>C31/B31*100</f>
        <v>100</v>
      </c>
      <c r="E31" s="24"/>
    </row>
    <row r="32" spans="1:5" s="2" customFormat="1" ht="60">
      <c r="A32" s="24" t="s">
        <v>23</v>
      </c>
      <c r="B32" s="23">
        <v>365</v>
      </c>
      <c r="C32" s="23">
        <v>364.83</v>
      </c>
      <c r="D32" s="23">
        <f t="shared" ref="D32" si="1">C32/B32*100</f>
        <v>99.953424657534242</v>
      </c>
      <c r="E32" s="24"/>
    </row>
    <row r="33" spans="1:5" s="7" customFormat="1">
      <c r="A33" s="5" t="s">
        <v>5</v>
      </c>
      <c r="B33" s="46">
        <f>B30+B31+B32</f>
        <v>6239.5</v>
      </c>
      <c r="C33" s="6">
        <f>C30+C31+C32</f>
        <v>6027.58</v>
      </c>
      <c r="D33" s="6">
        <f>C33/B33*100</f>
        <v>96.603574004327271</v>
      </c>
      <c r="E33" s="99"/>
    </row>
    <row r="34" spans="1:5" s="2" customFormat="1">
      <c r="A34" s="124" t="s">
        <v>19</v>
      </c>
      <c r="B34" s="134"/>
      <c r="C34" s="134"/>
      <c r="D34" s="134"/>
      <c r="E34" s="134"/>
    </row>
    <row r="35" spans="1:5" s="2" customFormat="1" ht="30">
      <c r="A35" s="24" t="s">
        <v>59</v>
      </c>
      <c r="B35" s="23">
        <v>6507</v>
      </c>
      <c r="C35" s="23">
        <v>6449.92</v>
      </c>
      <c r="D35" s="23">
        <f>C35/B35*100</f>
        <v>99.122790840633172</v>
      </c>
      <c r="E35" s="24"/>
    </row>
    <row r="36" spans="1:5" s="2" customFormat="1" ht="60">
      <c r="A36" s="24" t="s">
        <v>58</v>
      </c>
      <c r="B36" s="23">
        <v>1501</v>
      </c>
      <c r="C36" s="23">
        <v>1495.23</v>
      </c>
      <c r="D36" s="23">
        <f t="shared" ref="D36:D37" si="2">C36/B36*100</f>
        <v>99.615589606928708</v>
      </c>
      <c r="E36" s="24"/>
    </row>
    <row r="37" spans="1:5" s="7" customFormat="1">
      <c r="A37" s="5" t="s">
        <v>5</v>
      </c>
      <c r="B37" s="46">
        <f>B35+B36</f>
        <v>8008</v>
      </c>
      <c r="C37" s="6">
        <f>C35+C36</f>
        <v>7945.15</v>
      </c>
      <c r="D37" s="6">
        <f t="shared" si="2"/>
        <v>99.215159840159842</v>
      </c>
      <c r="E37" s="99"/>
    </row>
    <row r="38" spans="1:5" s="7" customFormat="1">
      <c r="A38" s="124" t="s">
        <v>20</v>
      </c>
      <c r="B38" s="124"/>
      <c r="C38" s="124"/>
      <c r="D38" s="124"/>
      <c r="E38" s="124"/>
    </row>
    <row r="39" spans="1:5" s="2" customFormat="1" ht="30">
      <c r="A39" s="24" t="s">
        <v>25</v>
      </c>
      <c r="B39" s="23">
        <v>285113.09999999998</v>
      </c>
      <c r="C39" s="23">
        <v>281279.28000000003</v>
      </c>
      <c r="D39" s="23">
        <f>C39/B39*100</f>
        <v>98.655333620237045</v>
      </c>
      <c r="E39" s="24"/>
    </row>
    <row r="40" spans="1:5" s="7" customFormat="1">
      <c r="A40" s="5" t="s">
        <v>5</v>
      </c>
      <c r="B40" s="46">
        <f>B39</f>
        <v>285113.09999999998</v>
      </c>
      <c r="C40" s="6">
        <f>C39</f>
        <v>281279.28000000003</v>
      </c>
      <c r="D40" s="6">
        <f>C40/B40*100</f>
        <v>98.655333620237045</v>
      </c>
      <c r="E40" s="99"/>
    </row>
    <row r="41" spans="1:5" s="2" customFormat="1">
      <c r="A41" s="124" t="s">
        <v>21</v>
      </c>
      <c r="B41" s="124"/>
      <c r="C41" s="124"/>
      <c r="D41" s="124"/>
      <c r="E41" s="124"/>
    </row>
    <row r="42" spans="1:5" ht="31.5">
      <c r="A42" s="4" t="s">
        <v>60</v>
      </c>
      <c r="B42" s="3">
        <v>232782.1</v>
      </c>
      <c r="C42" s="3">
        <v>223752.17</v>
      </c>
      <c r="D42" s="3">
        <f>C42/B42*100</f>
        <v>96.120865822586879</v>
      </c>
      <c r="E42" s="11"/>
    </row>
    <row r="43" spans="1:5" s="9" customFormat="1">
      <c r="A43" s="12" t="s">
        <v>5</v>
      </c>
      <c r="B43" s="46">
        <f>B42</f>
        <v>232782.1</v>
      </c>
      <c r="C43" s="6">
        <f>C42</f>
        <v>223752.17</v>
      </c>
      <c r="D43" s="6">
        <f>C43/B43*100</f>
        <v>96.120865822586879</v>
      </c>
      <c r="E43" s="99"/>
    </row>
    <row r="44" spans="1:5">
      <c r="A44" s="123" t="s">
        <v>22</v>
      </c>
      <c r="B44" s="123"/>
      <c r="C44" s="123"/>
      <c r="D44" s="123"/>
      <c r="E44" s="123"/>
    </row>
    <row r="45" spans="1:5" ht="30">
      <c r="A45" s="24" t="s">
        <v>26</v>
      </c>
      <c r="B45" s="23">
        <v>98618.6</v>
      </c>
      <c r="C45" s="23">
        <v>96330.15</v>
      </c>
      <c r="D45" s="23">
        <f>C45/B45*100</f>
        <v>97.679494537541586</v>
      </c>
      <c r="E45" s="26"/>
    </row>
    <row r="46" spans="1:5" s="9" customFormat="1">
      <c r="A46" s="12" t="s">
        <v>5</v>
      </c>
      <c r="B46" s="46">
        <f>B45</f>
        <v>98618.6</v>
      </c>
      <c r="C46" s="6">
        <f>C45</f>
        <v>96330.15</v>
      </c>
      <c r="D46" s="6">
        <f>C46/B46*100</f>
        <v>97.679494537541586</v>
      </c>
      <c r="E46" s="99"/>
    </row>
    <row r="47" spans="1:5" s="10" customFormat="1">
      <c r="A47" s="15" t="s">
        <v>6</v>
      </c>
      <c r="B47" s="51">
        <f>B33+B37+B40+B43+B46</f>
        <v>630761.29999999993</v>
      </c>
      <c r="C47" s="16">
        <f>C33+C37+C40+C43+C46</f>
        <v>615334.33000000007</v>
      </c>
      <c r="D47" s="18">
        <f>C47/B47*100</f>
        <v>97.554230102576071</v>
      </c>
      <c r="E47" s="99"/>
    </row>
    <row r="48" spans="1:5" ht="38.25" customHeight="1">
      <c r="A48" s="135" t="s">
        <v>30</v>
      </c>
      <c r="B48" s="136"/>
      <c r="C48" s="136"/>
      <c r="D48" s="137"/>
      <c r="E48" s="36" t="s">
        <v>94</v>
      </c>
    </row>
    <row r="49" spans="1:6">
      <c r="A49" s="123" t="s">
        <v>24</v>
      </c>
      <c r="B49" s="123"/>
      <c r="C49" s="123"/>
      <c r="D49" s="123"/>
      <c r="E49" s="123"/>
    </row>
    <row r="50" spans="1:6" ht="45">
      <c r="A50" s="24" t="s">
        <v>27</v>
      </c>
      <c r="B50" s="23">
        <v>83320.100000000006</v>
      </c>
      <c r="C50" s="23">
        <v>81418.399999999994</v>
      </c>
      <c r="D50" s="23">
        <f>C50/B50*100</f>
        <v>97.717597554491647</v>
      </c>
      <c r="E50" s="24"/>
    </row>
    <row r="51" spans="1:6" s="2" customFormat="1" ht="45">
      <c r="A51" s="24" t="s">
        <v>31</v>
      </c>
      <c r="B51" s="23">
        <v>450</v>
      </c>
      <c r="C51" s="75">
        <v>449.96</v>
      </c>
      <c r="D51" s="23">
        <f t="shared" ref="D51:D53" si="3">C51/B51*100</f>
        <v>99.99111111111111</v>
      </c>
      <c r="E51" s="24"/>
    </row>
    <row r="52" spans="1:6" s="2" customFormat="1" ht="45">
      <c r="A52" s="24" t="s">
        <v>32</v>
      </c>
      <c r="B52" s="23">
        <v>28246.1</v>
      </c>
      <c r="C52" s="23">
        <v>27485.89</v>
      </c>
      <c r="D52" s="23">
        <f t="shared" si="3"/>
        <v>97.308619597041726</v>
      </c>
      <c r="E52" s="24"/>
    </row>
    <row r="53" spans="1:6" s="7" customFormat="1">
      <c r="A53" s="5" t="s">
        <v>5</v>
      </c>
      <c r="B53" s="46">
        <f>B50+B51+B52</f>
        <v>112016.20000000001</v>
      </c>
      <c r="C53" s="6">
        <f>C50+C51+C52</f>
        <v>109354.25</v>
      </c>
      <c r="D53" s="6">
        <f t="shared" si="3"/>
        <v>97.623602657472759</v>
      </c>
      <c r="E53" s="99"/>
    </row>
    <row r="54" spans="1:6" s="2" customFormat="1" ht="30" customHeight="1">
      <c r="A54" s="124" t="s">
        <v>28</v>
      </c>
      <c r="B54" s="124"/>
      <c r="C54" s="124"/>
      <c r="D54" s="124"/>
      <c r="E54" s="124"/>
    </row>
    <row r="55" spans="1:6" s="2" customFormat="1" ht="30">
      <c r="A55" s="24" t="s">
        <v>29</v>
      </c>
      <c r="B55" s="23">
        <v>2462.6</v>
      </c>
      <c r="C55" s="23">
        <v>2347.2600000000002</v>
      </c>
      <c r="D55" s="23">
        <f>C55/B55*100</f>
        <v>95.316332331681977</v>
      </c>
      <c r="E55" s="24"/>
    </row>
    <row r="56" spans="1:6" s="7" customFormat="1">
      <c r="A56" s="5" t="s">
        <v>5</v>
      </c>
      <c r="B56" s="46">
        <f>B55</f>
        <v>2462.6</v>
      </c>
      <c r="C56" s="46">
        <f t="shared" ref="C56:D56" si="4">C55</f>
        <v>2347.2600000000002</v>
      </c>
      <c r="D56" s="46">
        <f t="shared" si="4"/>
        <v>95.316332331681977</v>
      </c>
      <c r="E56" s="99"/>
    </row>
    <row r="57" spans="1:6" s="8" customFormat="1">
      <c r="A57" s="13" t="s">
        <v>6</v>
      </c>
      <c r="B57" s="50">
        <f>B53+B56</f>
        <v>114478.80000000002</v>
      </c>
      <c r="C57" s="17">
        <f>C53+C56</f>
        <v>111701.51</v>
      </c>
      <c r="D57" s="14">
        <f t="shared" ref="D57" si="5">C57/B57*100</f>
        <v>97.573970027638296</v>
      </c>
      <c r="E57" s="99"/>
    </row>
    <row r="58" spans="1:6" s="8" customFormat="1" ht="9" customHeight="1">
      <c r="A58" s="34"/>
      <c r="B58" s="49"/>
      <c r="C58" s="53"/>
      <c r="D58" s="35"/>
      <c r="E58" s="34"/>
      <c r="F58" s="54"/>
    </row>
    <row r="59" spans="1:6" s="2" customFormat="1" ht="53.25" customHeight="1">
      <c r="A59" s="128" t="s">
        <v>48</v>
      </c>
      <c r="B59" s="138"/>
      <c r="C59" s="138"/>
      <c r="D59" s="139"/>
      <c r="E59" s="36" t="s">
        <v>95</v>
      </c>
    </row>
    <row r="60" spans="1:6" s="2" customFormat="1" ht="47.25" customHeight="1">
      <c r="A60" s="68" t="s">
        <v>34</v>
      </c>
      <c r="B60" s="68"/>
      <c r="C60" s="68"/>
      <c r="D60" s="68"/>
      <c r="E60" s="68"/>
    </row>
    <row r="61" spans="1:6" s="2" customFormat="1" ht="30">
      <c r="A61" s="24" t="s">
        <v>65</v>
      </c>
      <c r="B61" s="23">
        <v>7880.7</v>
      </c>
      <c r="C61" s="23">
        <v>6364.57</v>
      </c>
      <c r="D61" s="23">
        <f t="shared" ref="D61:D62" si="6">C61/B61*100</f>
        <v>80.761480579136375</v>
      </c>
      <c r="E61" s="33" t="s">
        <v>76</v>
      </c>
    </row>
    <row r="62" spans="1:6" s="2" customFormat="1" ht="75">
      <c r="A62" s="24" t="s">
        <v>66</v>
      </c>
      <c r="B62" s="23">
        <v>56290.1</v>
      </c>
      <c r="C62" s="23">
        <v>24758.2</v>
      </c>
      <c r="D62" s="23">
        <f t="shared" si="6"/>
        <v>43.983222627069416</v>
      </c>
      <c r="E62" s="33" t="s">
        <v>80</v>
      </c>
    </row>
    <row r="63" spans="1:6" s="2" customFormat="1" ht="45">
      <c r="A63" s="24" t="s">
        <v>67</v>
      </c>
      <c r="B63" s="23">
        <v>12356.8</v>
      </c>
      <c r="C63" s="23">
        <v>11423.15</v>
      </c>
      <c r="D63" s="23">
        <f>C63/B63*100</f>
        <v>92.44424122750226</v>
      </c>
      <c r="E63" s="33" t="s">
        <v>78</v>
      </c>
    </row>
    <row r="64" spans="1:6" s="7" customFormat="1">
      <c r="A64" s="5" t="s">
        <v>5</v>
      </c>
      <c r="B64" s="59">
        <f>SUM(B61:B63)</f>
        <v>76527.599999999991</v>
      </c>
      <c r="C64" s="59">
        <f>SUM(C61:C63)</f>
        <v>42545.919999999998</v>
      </c>
      <c r="D64" s="23">
        <f>C64/B64*100</f>
        <v>55.595523706479753</v>
      </c>
      <c r="E64" s="99"/>
    </row>
    <row r="65" spans="1:5" s="2" customFormat="1" ht="48.75" customHeight="1">
      <c r="A65" s="68" t="s">
        <v>36</v>
      </c>
      <c r="B65" s="68"/>
      <c r="C65" s="68"/>
      <c r="D65" s="68"/>
      <c r="E65" s="69"/>
    </row>
    <row r="66" spans="1:5" s="2" customFormat="1" ht="30">
      <c r="A66" s="24" t="s">
        <v>68</v>
      </c>
      <c r="B66" s="23">
        <v>67577.2</v>
      </c>
      <c r="C66" s="23">
        <v>66764.63</v>
      </c>
      <c r="D66" s="23">
        <f t="shared" ref="D66:D74" si="7">C66/B66*100</f>
        <v>98.797567818731764</v>
      </c>
      <c r="E66" s="33"/>
    </row>
    <row r="67" spans="1:5" s="2" customFormat="1" ht="60">
      <c r="A67" s="24" t="s">
        <v>69</v>
      </c>
      <c r="B67" s="23">
        <v>92990.1</v>
      </c>
      <c r="C67" s="23">
        <v>84966.98</v>
      </c>
      <c r="D67" s="23">
        <f t="shared" si="7"/>
        <v>91.372070790331435</v>
      </c>
      <c r="E67" s="33" t="s">
        <v>81</v>
      </c>
    </row>
    <row r="68" spans="1:5" s="2" customFormat="1" ht="45">
      <c r="A68" s="24" t="s">
        <v>70</v>
      </c>
      <c r="B68" s="23">
        <v>10617.7</v>
      </c>
      <c r="C68" s="23">
        <v>9804.1</v>
      </c>
      <c r="D68" s="23">
        <f t="shared" si="7"/>
        <v>92.337323525810675</v>
      </c>
      <c r="E68" s="33" t="s">
        <v>79</v>
      </c>
    </row>
    <row r="69" spans="1:5" s="2" customFormat="1" ht="30">
      <c r="A69" s="24" t="s">
        <v>71</v>
      </c>
      <c r="B69" s="23">
        <v>1000</v>
      </c>
      <c r="C69" s="23">
        <v>995</v>
      </c>
      <c r="D69" s="23">
        <f t="shared" si="7"/>
        <v>99.5</v>
      </c>
      <c r="E69" s="33"/>
    </row>
    <row r="70" spans="1:5" s="7" customFormat="1">
      <c r="A70" s="5" t="s">
        <v>5</v>
      </c>
      <c r="B70" s="59">
        <f>SUM(B66:B69)</f>
        <v>172185</v>
      </c>
      <c r="C70" s="59">
        <f>SUM(C66:C69)</f>
        <v>162530.71</v>
      </c>
      <c r="D70" s="23">
        <f t="shared" si="7"/>
        <v>94.393071405755435</v>
      </c>
      <c r="E70" s="99"/>
    </row>
    <row r="71" spans="1:5" s="2" customFormat="1" ht="51.75" customHeight="1">
      <c r="A71" s="68" t="s">
        <v>35</v>
      </c>
      <c r="B71" s="68"/>
      <c r="C71" s="68"/>
      <c r="D71" s="68"/>
      <c r="E71" s="69"/>
    </row>
    <row r="72" spans="1:5" s="2" customFormat="1" ht="30">
      <c r="A72" s="24" t="s">
        <v>72</v>
      </c>
      <c r="B72" s="23">
        <v>35302</v>
      </c>
      <c r="C72" s="23">
        <v>35156.730000000003</v>
      </c>
      <c r="D72" s="23">
        <f>C72/B72*100</f>
        <v>99.588493569769426</v>
      </c>
      <c r="E72" s="33"/>
    </row>
    <row r="73" spans="1:5" s="7" customFormat="1">
      <c r="A73" s="5" t="s">
        <v>5</v>
      </c>
      <c r="B73" s="59">
        <f>SUM(B72)</f>
        <v>35302</v>
      </c>
      <c r="C73" s="59">
        <f>SUM(C72)</f>
        <v>35156.730000000003</v>
      </c>
      <c r="D73" s="23">
        <f t="shared" si="7"/>
        <v>99.588493569769426</v>
      </c>
      <c r="E73" s="99"/>
    </row>
    <row r="74" spans="1:5" s="8" customFormat="1">
      <c r="A74" s="13" t="s">
        <v>6</v>
      </c>
      <c r="B74" s="60">
        <f>B64+B70+B73</f>
        <v>284014.59999999998</v>
      </c>
      <c r="C74" s="60">
        <f>C64+C70+C73</f>
        <v>240233.36000000002</v>
      </c>
      <c r="D74" s="23">
        <f t="shared" si="7"/>
        <v>84.584862890851397</v>
      </c>
      <c r="E74" s="99"/>
    </row>
    <row r="75" spans="1:5" s="8" customFormat="1" ht="7.5" customHeight="1">
      <c r="A75" s="55"/>
      <c r="B75" s="56"/>
      <c r="C75" s="56"/>
      <c r="D75" s="57"/>
      <c r="E75" s="34"/>
    </row>
    <row r="76" spans="1:5" s="2" customFormat="1" ht="41.25" customHeight="1">
      <c r="A76" s="128" t="s">
        <v>33</v>
      </c>
      <c r="B76" s="129"/>
      <c r="C76" s="129"/>
      <c r="D76" s="130"/>
      <c r="E76" s="36" t="s">
        <v>61</v>
      </c>
    </row>
    <row r="77" spans="1:5" s="2" customFormat="1" ht="22.5" customHeight="1">
      <c r="A77" s="124" t="s">
        <v>37</v>
      </c>
      <c r="B77" s="124"/>
      <c r="C77" s="124"/>
      <c r="D77" s="124"/>
      <c r="E77" s="124"/>
    </row>
    <row r="78" spans="1:5" s="2" customFormat="1" ht="45">
      <c r="A78" s="24" t="s">
        <v>39</v>
      </c>
      <c r="B78" s="23">
        <v>4678</v>
      </c>
      <c r="C78" s="23">
        <v>4678</v>
      </c>
      <c r="D78" s="23">
        <f>C78/B78*100</f>
        <v>100</v>
      </c>
      <c r="E78" s="66"/>
    </row>
    <row r="79" spans="1:5" s="7" customFormat="1">
      <c r="A79" s="5" t="s">
        <v>5</v>
      </c>
      <c r="B79" s="46">
        <f>B78</f>
        <v>4678</v>
      </c>
      <c r="C79" s="6">
        <f>C78</f>
        <v>4678</v>
      </c>
      <c r="D79" s="6">
        <f>C79/B79*100</f>
        <v>100</v>
      </c>
      <c r="E79" s="99">
        <f>B79-C79</f>
        <v>0</v>
      </c>
    </row>
    <row r="80" spans="1:5" s="2" customFormat="1" ht="32.25" customHeight="1">
      <c r="A80" s="124" t="s">
        <v>38</v>
      </c>
      <c r="B80" s="124"/>
      <c r="C80" s="124"/>
      <c r="D80" s="124"/>
      <c r="E80" s="124"/>
    </row>
    <row r="81" spans="1:5" s="2" customFormat="1" ht="60">
      <c r="A81" s="24" t="s">
        <v>40</v>
      </c>
      <c r="B81" s="23">
        <v>1400</v>
      </c>
      <c r="C81" s="23">
        <v>1400</v>
      </c>
      <c r="D81" s="23">
        <f>C81/B81*100</f>
        <v>100</v>
      </c>
      <c r="E81" s="24"/>
    </row>
    <row r="82" spans="1:5" s="2" customFormat="1" ht="75">
      <c r="A82" s="24" t="s">
        <v>41</v>
      </c>
      <c r="B82" s="23">
        <v>37411.1</v>
      </c>
      <c r="C82" s="23">
        <v>37411.1</v>
      </c>
      <c r="D82" s="23">
        <f t="shared" ref="D82:D84" si="8">C82/B82*100</f>
        <v>100</v>
      </c>
      <c r="E82" s="24"/>
    </row>
    <row r="83" spans="1:5" s="2" customFormat="1" ht="45">
      <c r="A83" s="24" t="s">
        <v>42</v>
      </c>
      <c r="B83" s="23">
        <v>4687.5</v>
      </c>
      <c r="C83" s="23">
        <v>4687.5</v>
      </c>
      <c r="D83" s="23">
        <f t="shared" si="8"/>
        <v>100</v>
      </c>
      <c r="E83" s="24"/>
    </row>
    <row r="84" spans="1:5" s="7" customFormat="1">
      <c r="A84" s="5" t="s">
        <v>5</v>
      </c>
      <c r="B84" s="46">
        <f>B81+B82+B83</f>
        <v>43498.6</v>
      </c>
      <c r="C84" s="46">
        <f>C81+C82+C83</f>
        <v>43498.6</v>
      </c>
      <c r="D84" s="6">
        <f t="shared" si="8"/>
        <v>100</v>
      </c>
      <c r="E84" s="99">
        <f>B84-C84</f>
        <v>0</v>
      </c>
    </row>
    <row r="85" spans="1:5" s="8" customFormat="1">
      <c r="A85" s="19" t="s">
        <v>6</v>
      </c>
      <c r="B85" s="58">
        <f>B79+B84</f>
        <v>48176.6</v>
      </c>
      <c r="C85" s="20">
        <f>C79+C84</f>
        <v>48176.6</v>
      </c>
      <c r="D85" s="20">
        <f>C85/B85*100</f>
        <v>100</v>
      </c>
      <c r="E85" s="99">
        <f>B85-C85</f>
        <v>0</v>
      </c>
    </row>
    <row r="86" spans="1:5" s="8" customFormat="1" ht="8.25" customHeight="1">
      <c r="A86" s="55"/>
      <c r="B86" s="61"/>
      <c r="C86" s="62"/>
      <c r="D86" s="62"/>
      <c r="E86" s="63"/>
    </row>
    <row r="87" spans="1:5" s="30" customFormat="1" ht="47.25" customHeight="1">
      <c r="A87" s="128" t="s">
        <v>43</v>
      </c>
      <c r="B87" s="129"/>
      <c r="C87" s="129"/>
      <c r="D87" s="130"/>
      <c r="E87" s="71" t="s">
        <v>74</v>
      </c>
    </row>
    <row r="88" spans="1:5" s="30" customFormat="1" ht="37.5" customHeight="1">
      <c r="A88" s="140" t="s">
        <v>45</v>
      </c>
      <c r="B88" s="140"/>
      <c r="C88" s="140"/>
      <c r="D88" s="140"/>
      <c r="E88" s="141"/>
    </row>
    <row r="89" spans="1:5" s="30" customFormat="1" ht="75">
      <c r="A89" s="24" t="s">
        <v>46</v>
      </c>
      <c r="B89" s="29">
        <v>0</v>
      </c>
      <c r="C89" s="29">
        <v>0</v>
      </c>
      <c r="D89" s="23"/>
      <c r="E89" s="66"/>
    </row>
    <row r="90" spans="1:5" s="30" customFormat="1" ht="126">
      <c r="A90" s="24" t="s">
        <v>47</v>
      </c>
      <c r="B90" s="29">
        <v>100</v>
      </c>
      <c r="C90" s="29">
        <v>30</v>
      </c>
      <c r="D90" s="23">
        <f t="shared" ref="D90:D92" si="9">C90/B90*100</f>
        <v>30</v>
      </c>
      <c r="E90" s="28" t="s">
        <v>77</v>
      </c>
    </row>
    <row r="91" spans="1:5" s="30" customFormat="1">
      <c r="A91" s="31" t="s">
        <v>5</v>
      </c>
      <c r="B91" s="59">
        <f>B89+B90</f>
        <v>100</v>
      </c>
      <c r="C91" s="32">
        <f>C89+C90</f>
        <v>30</v>
      </c>
      <c r="D91" s="23">
        <f t="shared" si="9"/>
        <v>30</v>
      </c>
      <c r="E91" s="99"/>
    </row>
    <row r="92" spans="1:5" s="30" customFormat="1">
      <c r="A92" s="19" t="s">
        <v>6</v>
      </c>
      <c r="B92" s="64">
        <f>B91</f>
        <v>100</v>
      </c>
      <c r="C92" s="20">
        <f>C91</f>
        <v>30</v>
      </c>
      <c r="D92" s="70">
        <f t="shared" si="9"/>
        <v>30</v>
      </c>
      <c r="E92" s="99"/>
    </row>
    <row r="93" spans="1:5" s="2" customFormat="1" ht="45.75" customHeight="1">
      <c r="A93" s="128" t="s">
        <v>44</v>
      </c>
      <c r="B93" s="129"/>
      <c r="C93" s="129"/>
      <c r="D93" s="130"/>
      <c r="E93" s="36" t="s">
        <v>62</v>
      </c>
    </row>
    <row r="94" spans="1:5" s="2" customFormat="1" ht="45">
      <c r="A94" s="24" t="s">
        <v>7</v>
      </c>
      <c r="B94" s="23">
        <v>3560.2</v>
      </c>
      <c r="C94" s="23">
        <v>3560.1</v>
      </c>
      <c r="D94" s="23">
        <f>C94/B94*100</f>
        <v>99.997191169035446</v>
      </c>
      <c r="E94" s="24"/>
    </row>
    <row r="95" spans="1:5" s="2" customFormat="1" ht="30">
      <c r="A95" s="27" t="s">
        <v>8</v>
      </c>
      <c r="B95" s="23">
        <v>475</v>
      </c>
      <c r="C95" s="23">
        <v>475</v>
      </c>
      <c r="D95" s="23">
        <f>C95/B95*100</f>
        <v>100</v>
      </c>
      <c r="E95" s="24"/>
    </row>
    <row r="96" spans="1:5" s="8" customFormat="1">
      <c r="A96" s="19" t="s">
        <v>6</v>
      </c>
      <c r="B96" s="58">
        <f>B94+B95</f>
        <v>4035.2</v>
      </c>
      <c r="C96" s="20">
        <f>C94+C95</f>
        <v>4035.1</v>
      </c>
      <c r="D96" s="20">
        <f>C96/B96*100</f>
        <v>99.99752180808882</v>
      </c>
      <c r="E96" s="99"/>
    </row>
    <row r="97" spans="1:5" s="2" customFormat="1"/>
    <row r="98" spans="1:5" s="2" customFormat="1">
      <c r="B98" s="73">
        <f>B15+B26+B47+B57+B74+B85+B92+B96</f>
        <v>1164764.3</v>
      </c>
      <c r="C98" s="73">
        <f>C15+C26+C47+C57+C74+C85+C92+C96</f>
        <v>1098294.2640000002</v>
      </c>
      <c r="D98" s="72">
        <f>C98/B98*100</f>
        <v>94.293262937402886</v>
      </c>
      <c r="E98" s="99"/>
    </row>
    <row r="99" spans="1:5" s="2" customFormat="1">
      <c r="A99" s="2" t="s">
        <v>64</v>
      </c>
    </row>
    <row r="100" spans="1:5" s="2" customFormat="1"/>
    <row r="101" spans="1:5" s="2" customFormat="1"/>
    <row r="102" spans="1:5" s="2" customFormat="1"/>
    <row r="103" spans="1:5" s="2" customFormat="1"/>
    <row r="104" spans="1:5" s="2" customFormat="1"/>
    <row r="105" spans="1:5" s="2" customFormat="1"/>
    <row r="106" spans="1:5" s="2" customFormat="1"/>
    <row r="107" spans="1:5" s="2" customFormat="1"/>
    <row r="108" spans="1:5" s="2" customFormat="1"/>
    <row r="109" spans="1:5" s="2" customFormat="1"/>
    <row r="110" spans="1:5" s="2" customFormat="1"/>
    <row r="111" spans="1:5" s="2" customFormat="1"/>
    <row r="112" spans="1:5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</sheetData>
  <mergeCells count="25">
    <mergeCell ref="A87:D87"/>
    <mergeCell ref="A93:D93"/>
    <mergeCell ref="A88:E88"/>
    <mergeCell ref="A77:E77"/>
    <mergeCell ref="A80:E80"/>
    <mergeCell ref="A38:E38"/>
    <mergeCell ref="A28:D28"/>
    <mergeCell ref="A76:D76"/>
    <mergeCell ref="A41:E41"/>
    <mergeCell ref="A44:E44"/>
    <mergeCell ref="A49:E49"/>
    <mergeCell ref="A54:E54"/>
    <mergeCell ref="A48:D48"/>
    <mergeCell ref="A59:D59"/>
    <mergeCell ref="A17:D17"/>
    <mergeCell ref="A18:E18"/>
    <mergeCell ref="A20:E20"/>
    <mergeCell ref="A29:E29"/>
    <mergeCell ref="A34:E34"/>
    <mergeCell ref="A1:E1"/>
    <mergeCell ref="A5:E5"/>
    <mergeCell ref="A9:E9"/>
    <mergeCell ref="A12:E12"/>
    <mergeCell ref="A4:D4"/>
    <mergeCell ref="E10:E11"/>
  </mergeCells>
  <pageMargins left="0.19685039370078741" right="0.15748031496062992" top="0.35433070866141736" bottom="0.27559055118110237" header="0.23622047244094491" footer="0.19685039370078741"/>
  <pageSetup paperSize="9" scale="99" orientation="landscape" r:id="rId1"/>
  <rowBreaks count="6" manualBreakCount="6">
    <brk id="15" max="16383" man="1"/>
    <brk id="27" max="16383" man="1"/>
    <brk id="43" max="16383" man="1"/>
    <brk id="58" max="16383" man="1"/>
    <brk id="70" max="4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Свод отчет за 2016 год (2)</vt:lpstr>
      <vt:lpstr>Свод отчет за 2016 год</vt:lpstr>
      <vt:lpstr>'Свод отчет за 2016 год'!Заголовки_для_печати</vt:lpstr>
      <vt:lpstr>'Свод отчет за 2016 год (2)'!Заголовки_для_печати</vt:lpstr>
      <vt:lpstr>'Свод отчет за 2016 год'!Область_печати</vt:lpstr>
      <vt:lpstr>'Свод отчет за 2016 год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Корнева</dc:creator>
  <cp:lastModifiedBy>Корнева</cp:lastModifiedBy>
  <cp:lastPrinted>2017-03-17T04:47:09Z</cp:lastPrinted>
  <dcterms:created xsi:type="dcterms:W3CDTF">2015-04-20T02:50:13Z</dcterms:created>
  <dcterms:modified xsi:type="dcterms:W3CDTF">2017-03-22T23:35:07Z</dcterms:modified>
</cp:coreProperties>
</file>