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.Kalugina\Desktop\кап ремонт\"/>
    </mc:Choice>
  </mc:AlternateContent>
  <bookViews>
    <workbookView xWindow="0" yWindow="0" windowWidth="28800" windowHeight="12435"/>
  </bookViews>
  <sheets>
    <sheet name="прил 1." sheetId="5" r:id="rId1"/>
    <sheet name="прил 2." sheetId="6" r:id="rId2"/>
    <sheet name="прил 3." sheetId="11" r:id="rId3"/>
  </sheets>
  <definedNames>
    <definedName name="_xlnm.Print_Area" localSheetId="0">'прил 1.'!$A$1:$S$15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6" l="1"/>
  <c r="S13" i="6"/>
  <c r="P15" i="5" l="1"/>
  <c r="O15" i="5"/>
  <c r="N15" i="5"/>
  <c r="M15" i="5"/>
  <c r="K15" i="5"/>
  <c r="J15" i="5"/>
  <c r="I15" i="5"/>
  <c r="H15" i="5"/>
  <c r="R14" i="5"/>
  <c r="L13" i="5"/>
  <c r="Q13" i="5" s="1"/>
  <c r="L12" i="5"/>
  <c r="Q12" i="5" s="1"/>
  <c r="L11" i="5"/>
  <c r="Q11" i="5" s="1"/>
  <c r="L14" i="5"/>
  <c r="Q14" i="5" s="1"/>
  <c r="L10" i="5" l="1"/>
  <c r="Q10" i="5" l="1"/>
  <c r="L15" i="5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2" i="6"/>
  <c r="C11" i="6" l="1"/>
  <c r="C10" i="6"/>
  <c r="C9" i="6"/>
  <c r="C8" i="6" l="1"/>
  <c r="C13" i="6" s="1"/>
</calcChain>
</file>

<file path=xl/sharedStrings.xml><?xml version="1.0" encoding="utf-8"?>
<sst xmlns="http://schemas.openxmlformats.org/spreadsheetml/2006/main" count="132" uniqueCount="69">
  <si>
    <t>N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</si>
  <si>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</si>
  <si>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</si>
  <si>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</si>
  <si>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</si>
  <si>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</si>
  <si>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</si>
  <si>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</si>
  <si>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</si>
  <si>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</si>
  <si>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</si>
  <si>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</si>
  <si>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</si>
  <si>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</si>
  <si>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</si>
  <si>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</si>
  <si>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</si>
  <si>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</si>
  <si>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Фонда содействия реформирования ЖКХ</t>
  </si>
  <si>
    <t>за счет средств окружного бюджета</t>
  </si>
  <si>
    <t>за счет средств местного бюджета</t>
  </si>
  <si>
    <t>за счет средств собственников помещений в МКД</t>
  </si>
  <si>
    <t>кв. м</t>
  </si>
  <si>
    <t>чел.</t>
  </si>
  <si>
    <t>руб.</t>
  </si>
  <si>
    <t>руб./кв. м</t>
  </si>
  <si>
    <t>Х</t>
  </si>
  <si>
    <t>Стоимость капитального ремонта, всего</t>
  </si>
  <si>
    <t>Виды работ, установленные частью 1 статьи 166 Жилищного Кодекса Российской Федерации</t>
  </si>
  <si>
    <t>Дополнительные виды работ, установленные статьей 11 Закона Чукотского автономного округа от 21.10.2013 г. N 108-ОЗ "Об организации проведения капитального ремонта общего имущества в многоквартирных домах, расположенных на территории Чукотского автономного округа"</t>
  </si>
  <si>
    <t>ремонт внутридомовых инженерных систем</t>
  </si>
  <si>
    <t>ремонт крыши</t>
  </si>
  <si>
    <t>ремонт подвальных помещений</t>
  </si>
  <si>
    <t>ремонт фасада</t>
  </si>
  <si>
    <t>ремонт фундамента</t>
  </si>
  <si>
    <t>Разработка проектной документации (в случае если подготовка проектной документации необходима в соответствии с законодательством о градостроительной деятельности)</t>
  </si>
  <si>
    <t>Энергетическое обследование многоквартирного дома</t>
  </si>
  <si>
    <t>Техническая инвентаризация и паспортизация многоквартирного дома</t>
  </si>
  <si>
    <t>кол-во</t>
  </si>
  <si>
    <t>II. Реестр</t>
  </si>
  <si>
    <t>городской округ Анадырь</t>
  </si>
  <si>
    <t>Итого по городскому округу Анадырь</t>
  </si>
  <si>
    <t>Рультытегина</t>
  </si>
  <si>
    <t>III. Планируемые показатели</t>
  </si>
  <si>
    <t>выполнения краткосрочного плана реализации Региональной программы "Капитальный ремонт общего имущества в многоквартирных домах, расположенных на территории Чукотского автономного округа на 2014 - 2043 годы" на 2014 - 2016 годы</t>
  </si>
  <si>
    <t>Наименование МО</t>
  </si>
  <si>
    <t>общая площадь МКД, всего</t>
  </si>
  <si>
    <t>Количество МКД</t>
  </si>
  <si>
    <t>I квартал</t>
  </si>
  <si>
    <t>II квартал</t>
  </si>
  <si>
    <t>III квартал</t>
  </si>
  <si>
    <t>IV квартал</t>
  </si>
  <si>
    <t>ед.</t>
  </si>
  <si>
    <t>IV квартал 2017 года</t>
  </si>
  <si>
    <t>Панельный</t>
  </si>
  <si>
    <t>Колхозная 1</t>
  </si>
  <si>
    <t>Отке 26а</t>
  </si>
  <si>
    <t>Рультытегина 15</t>
  </si>
  <si>
    <t>Колхозная</t>
  </si>
  <si>
    <t xml:space="preserve">Отке </t>
  </si>
  <si>
    <t>26А</t>
  </si>
  <si>
    <t>Отке</t>
  </si>
  <si>
    <t>Отке 10</t>
  </si>
  <si>
    <t>брусчатый</t>
  </si>
  <si>
    <t>Отке 12</t>
  </si>
  <si>
    <t>I. Перечень многоквартирных домов, включенных в Краткосрочный план реализации Региональной программы "Капитальный ремонт общего имущества в многоквартирных домах, расположенных на территории Чукотского автономного округа на 2014 - 2043 годы" на 2017 - 2019 годы</t>
  </si>
  <si>
    <t>многоквартирных домов по видам работ и (или) услуг, включенных в Краткосрочный план реализации Региональной программы "Капитальный ремонт общего имущества в многоквартирных домах, расположенных на территории Чукотского автономного округа на 2014 - 2043 годы" на 2017 - 2019 годы</t>
  </si>
  <si>
    <t xml:space="preserve">установку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
</t>
  </si>
  <si>
    <t>Итого по городской округ Анадырь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</si>
</sst>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7" formatCode="_-* #,##0.00_р_._-;\-* #,##0.00_р_._-;_-* &quot;-&quot;?_р_._-;_-@_-"/>
    <numFmt numFmtId="168" formatCode="_-* #,##0_р_._-;\-* #,##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26282F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7">
    <xf numFmtId="0" fontId="0" fillId="0" borderId="0" xfId="0"/>
    <xf numFmtId="4" fontId="5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167" fontId="10" fillId="2" borderId="6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/>
    <xf numFmtId="4" fontId="11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8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V17"/>
  <sheetViews>
    <sheetView tabSelected="1" zoomScale="85" zoomScaleNormal="85" zoomScaleSheetLayoutView="100" workbookViewId="0">
      <selection activeCell="J23" sqref="J23"/>
    </sheetView>
  </sheetViews>
  <sheetFormatPr defaultRowHeight="15.75" x14ac:dyDescent="0.25"/>
  <cols>
    <col min="1" max="1" width="5" style="5" customWidth="1"/>
    <col min="2" max="2" width="23" style="10" customWidth="1"/>
    <col min="3" max="3" width="13.42578125" style="10" customWidth="1"/>
    <col min="4" max="4" width="11.7109375" style="10" customWidth="1"/>
    <col min="5" max="5" width="10.5703125" style="10" customWidth="1"/>
    <col min="6" max="6" width="7" style="10" customWidth="1"/>
    <col min="7" max="7" width="6.42578125" style="10" customWidth="1"/>
    <col min="8" max="8" width="13.5703125" style="10" customWidth="1"/>
    <col min="9" max="9" width="11" style="10" customWidth="1"/>
    <col min="10" max="10" width="13.7109375" style="10" customWidth="1"/>
    <col min="11" max="11" width="11.85546875" style="10" customWidth="1"/>
    <col min="12" max="12" width="16.42578125" style="10" customWidth="1"/>
    <col min="13" max="13" width="19.85546875" style="10" customWidth="1"/>
    <col min="14" max="14" width="14" style="10" customWidth="1"/>
    <col min="15" max="15" width="14.7109375" style="10" customWidth="1"/>
    <col min="16" max="16" width="15.7109375" style="10" customWidth="1"/>
    <col min="17" max="17" width="12" style="10" customWidth="1"/>
    <col min="18" max="18" width="12.140625" style="10" customWidth="1"/>
    <col min="19" max="19" width="10.140625" style="10" customWidth="1"/>
    <col min="20" max="21" width="9.140625" style="5"/>
    <col min="22" max="22" width="21.85546875" style="5" customWidth="1"/>
    <col min="23" max="16384" width="9.140625" style="5"/>
  </cols>
  <sheetData>
    <row r="1" spans="1:22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22" ht="37.5" customHeight="1" x14ac:dyDescent="0.25">
      <c r="A2" s="56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22" x14ac:dyDescent="0.2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22" ht="29.25" customHeight="1" x14ac:dyDescent="0.25">
      <c r="A4" s="57" t="s">
        <v>0</v>
      </c>
      <c r="B4" s="57" t="s">
        <v>1</v>
      </c>
      <c r="C4" s="57" t="s">
        <v>2</v>
      </c>
      <c r="D4" s="57"/>
      <c r="E4" s="57" t="s">
        <v>3</v>
      </c>
      <c r="F4" s="57" t="s">
        <v>4</v>
      </c>
      <c r="G4" s="57" t="s">
        <v>5</v>
      </c>
      <c r="H4" s="57" t="s">
        <v>6</v>
      </c>
      <c r="I4" s="57" t="s">
        <v>7</v>
      </c>
      <c r="J4" s="57"/>
      <c r="K4" s="57" t="s">
        <v>8</v>
      </c>
      <c r="L4" s="57" t="s">
        <v>9</v>
      </c>
      <c r="M4" s="57"/>
      <c r="N4" s="57"/>
      <c r="O4" s="57"/>
      <c r="P4" s="57"/>
      <c r="Q4" s="58" t="s">
        <v>10</v>
      </c>
      <c r="R4" s="58" t="s">
        <v>11</v>
      </c>
      <c r="S4" s="57" t="s">
        <v>12</v>
      </c>
    </row>
    <row r="5" spans="1:22" x14ac:dyDescent="0.25">
      <c r="A5" s="57"/>
      <c r="B5" s="57"/>
      <c r="C5" s="57" t="s">
        <v>13</v>
      </c>
      <c r="D5" s="57" t="s">
        <v>14</v>
      </c>
      <c r="E5" s="57"/>
      <c r="F5" s="57"/>
      <c r="G5" s="57"/>
      <c r="H5" s="57"/>
      <c r="I5" s="57" t="s">
        <v>15</v>
      </c>
      <c r="J5" s="57" t="s">
        <v>16</v>
      </c>
      <c r="K5" s="57"/>
      <c r="L5" s="57" t="s">
        <v>15</v>
      </c>
      <c r="M5" s="61" t="s">
        <v>17</v>
      </c>
      <c r="N5" s="62"/>
      <c r="O5" s="62"/>
      <c r="P5" s="63"/>
      <c r="Q5" s="59"/>
      <c r="R5" s="59"/>
      <c r="S5" s="57"/>
    </row>
    <row r="6" spans="1:22" ht="94.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21" t="s">
        <v>18</v>
      </c>
      <c r="N6" s="21" t="s">
        <v>19</v>
      </c>
      <c r="O6" s="21" t="s">
        <v>20</v>
      </c>
      <c r="P6" s="21" t="s">
        <v>21</v>
      </c>
      <c r="Q6" s="60"/>
      <c r="R6" s="60"/>
      <c r="S6" s="57"/>
    </row>
    <row r="7" spans="1:22" x14ac:dyDescent="0.25">
      <c r="A7" s="57"/>
      <c r="B7" s="57"/>
      <c r="C7" s="57"/>
      <c r="D7" s="57"/>
      <c r="E7" s="57"/>
      <c r="F7" s="57"/>
      <c r="G7" s="57"/>
      <c r="H7" s="21" t="s">
        <v>22</v>
      </c>
      <c r="I7" s="21" t="s">
        <v>22</v>
      </c>
      <c r="J7" s="21" t="s">
        <v>22</v>
      </c>
      <c r="K7" s="21" t="s">
        <v>23</v>
      </c>
      <c r="L7" s="21" t="s">
        <v>24</v>
      </c>
      <c r="M7" s="21" t="s">
        <v>24</v>
      </c>
      <c r="N7" s="21" t="s">
        <v>24</v>
      </c>
      <c r="O7" s="21" t="s">
        <v>24</v>
      </c>
      <c r="P7" s="21" t="s">
        <v>24</v>
      </c>
      <c r="Q7" s="21" t="s">
        <v>25</v>
      </c>
      <c r="R7" s="21" t="s">
        <v>25</v>
      </c>
      <c r="S7" s="57"/>
    </row>
    <row r="8" spans="1:22" x14ac:dyDescent="0.2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</row>
    <row r="9" spans="1:22" s="6" customFormat="1" ht="15.75" customHeight="1" x14ac:dyDescent="0.25">
      <c r="A9" s="51" t="s">
        <v>40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V9" s="34"/>
    </row>
    <row r="10" spans="1:22" s="6" customFormat="1" ht="27" customHeight="1" x14ac:dyDescent="0.25">
      <c r="A10" s="28">
        <v>1</v>
      </c>
      <c r="B10" s="28" t="s">
        <v>55</v>
      </c>
      <c r="C10" s="32">
        <v>2002</v>
      </c>
      <c r="D10" s="32">
        <v>2010</v>
      </c>
      <c r="E10" s="23" t="s">
        <v>54</v>
      </c>
      <c r="F10" s="24">
        <v>3</v>
      </c>
      <c r="G10" s="24">
        <v>2</v>
      </c>
      <c r="H10" s="23">
        <v>1450.6</v>
      </c>
      <c r="I10" s="23">
        <v>1250.9000000000001</v>
      </c>
      <c r="J10" s="22">
        <v>465.9</v>
      </c>
      <c r="K10" s="22">
        <v>81</v>
      </c>
      <c r="L10" s="23">
        <f>SUM(M10:P10)</f>
        <v>4949061.8</v>
      </c>
      <c r="M10" s="25">
        <v>0</v>
      </c>
      <c r="N10" s="25">
        <v>0</v>
      </c>
      <c r="O10" s="25">
        <v>0</v>
      </c>
      <c r="P10" s="23">
        <v>4949061.8</v>
      </c>
      <c r="Q10" s="24">
        <f>L10/I10</f>
        <v>3956.4008314013904</v>
      </c>
      <c r="R10" s="24">
        <v>3902</v>
      </c>
      <c r="S10" s="28" t="s">
        <v>53</v>
      </c>
      <c r="V10" s="34"/>
    </row>
    <row r="11" spans="1:22" s="6" customFormat="1" ht="30.75" customHeight="1" x14ac:dyDescent="0.25">
      <c r="A11" s="28">
        <v>2</v>
      </c>
      <c r="B11" s="28" t="s">
        <v>57</v>
      </c>
      <c r="C11" s="22">
        <v>1976</v>
      </c>
      <c r="D11" s="22">
        <v>2009</v>
      </c>
      <c r="E11" s="23" t="s">
        <v>54</v>
      </c>
      <c r="F11" s="24">
        <v>5</v>
      </c>
      <c r="G11" s="24">
        <v>2</v>
      </c>
      <c r="H11" s="35">
        <v>2122.5</v>
      </c>
      <c r="I11" s="23">
        <v>1543.4</v>
      </c>
      <c r="J11" s="22">
        <v>1332.5</v>
      </c>
      <c r="K11" s="22">
        <v>60</v>
      </c>
      <c r="L11" s="23">
        <f>P11</f>
        <v>6139636.7999999998</v>
      </c>
      <c r="M11" s="25">
        <v>0</v>
      </c>
      <c r="N11" s="25">
        <v>0</v>
      </c>
      <c r="O11" s="25">
        <v>0</v>
      </c>
      <c r="P11" s="23">
        <v>6139636.7999999998</v>
      </c>
      <c r="Q11" s="24">
        <f>L11/I11</f>
        <v>3977.9945574705193</v>
      </c>
      <c r="R11" s="24">
        <v>3902</v>
      </c>
      <c r="S11" s="28" t="s">
        <v>53</v>
      </c>
      <c r="V11" s="34"/>
    </row>
    <row r="12" spans="1:22" s="6" customFormat="1" ht="30.75" customHeight="1" x14ac:dyDescent="0.25">
      <c r="A12" s="28">
        <v>3</v>
      </c>
      <c r="B12" s="28" t="s">
        <v>62</v>
      </c>
      <c r="C12" s="22">
        <v>1959</v>
      </c>
      <c r="D12" s="22">
        <v>2007</v>
      </c>
      <c r="E12" s="23" t="s">
        <v>63</v>
      </c>
      <c r="F12" s="24">
        <v>2</v>
      </c>
      <c r="G12" s="24">
        <v>1</v>
      </c>
      <c r="H12" s="35">
        <v>510.9</v>
      </c>
      <c r="I12" s="23">
        <v>355.1</v>
      </c>
      <c r="J12" s="22">
        <v>285.39999999999998</v>
      </c>
      <c r="K12" s="22">
        <v>16</v>
      </c>
      <c r="L12" s="23">
        <f>P12</f>
        <v>2809184.2</v>
      </c>
      <c r="M12" s="25">
        <v>0</v>
      </c>
      <c r="N12" s="25">
        <v>0</v>
      </c>
      <c r="O12" s="25">
        <v>0</v>
      </c>
      <c r="P12" s="23">
        <v>2809184.2</v>
      </c>
      <c r="Q12" s="24">
        <f>L12/I12</f>
        <v>7910.9664883131509</v>
      </c>
      <c r="R12" s="24">
        <v>7542</v>
      </c>
      <c r="S12" s="28" t="s">
        <v>53</v>
      </c>
      <c r="V12" s="34"/>
    </row>
    <row r="13" spans="1:22" s="6" customFormat="1" ht="30.75" customHeight="1" x14ac:dyDescent="0.25">
      <c r="A13" s="28">
        <v>4</v>
      </c>
      <c r="B13" s="28" t="s">
        <v>64</v>
      </c>
      <c r="C13" s="22">
        <v>1956</v>
      </c>
      <c r="D13" s="22">
        <v>2007</v>
      </c>
      <c r="E13" s="23" t="s">
        <v>63</v>
      </c>
      <c r="F13" s="24">
        <v>2</v>
      </c>
      <c r="G13" s="24">
        <v>1</v>
      </c>
      <c r="H13" s="35">
        <v>534.03</v>
      </c>
      <c r="I13" s="23">
        <v>291.73</v>
      </c>
      <c r="J13" s="22">
        <v>181.4</v>
      </c>
      <c r="K13" s="22">
        <v>29</v>
      </c>
      <c r="L13" s="23">
        <f>P13</f>
        <v>2331247.66</v>
      </c>
      <c r="M13" s="25">
        <v>0</v>
      </c>
      <c r="N13" s="25">
        <v>0</v>
      </c>
      <c r="O13" s="25">
        <v>0</v>
      </c>
      <c r="P13" s="23">
        <v>2331247.66</v>
      </c>
      <c r="Q13" s="24">
        <f>L13/I13</f>
        <v>7991.1139066945461</v>
      </c>
      <c r="R13" s="24">
        <v>7542</v>
      </c>
      <c r="S13" s="28" t="s">
        <v>53</v>
      </c>
      <c r="V13" s="34"/>
    </row>
    <row r="14" spans="1:22" s="6" customFormat="1" ht="31.5" customHeight="1" x14ac:dyDescent="0.25">
      <c r="A14" s="28">
        <v>5</v>
      </c>
      <c r="B14" s="28" t="s">
        <v>56</v>
      </c>
      <c r="C14" s="22">
        <v>1974</v>
      </c>
      <c r="D14" s="22">
        <v>2009</v>
      </c>
      <c r="E14" s="23" t="s">
        <v>54</v>
      </c>
      <c r="F14" s="24">
        <v>5</v>
      </c>
      <c r="G14" s="24">
        <v>2</v>
      </c>
      <c r="H14" s="23">
        <v>2140.9</v>
      </c>
      <c r="I14" s="23">
        <v>1574.1</v>
      </c>
      <c r="J14" s="22">
        <v>1459.4</v>
      </c>
      <c r="K14" s="22">
        <v>74</v>
      </c>
      <c r="L14" s="23">
        <f>P14</f>
        <v>16242258.199999999</v>
      </c>
      <c r="M14" s="25">
        <v>0</v>
      </c>
      <c r="N14" s="25">
        <v>0</v>
      </c>
      <c r="O14" s="25">
        <v>0</v>
      </c>
      <c r="P14" s="23">
        <v>16242258.199999999</v>
      </c>
      <c r="Q14" s="24">
        <f>L14/I14</f>
        <v>10318.441140969442</v>
      </c>
      <c r="R14" s="24">
        <f>3902+6200</f>
        <v>10102</v>
      </c>
      <c r="S14" s="28" t="s">
        <v>53</v>
      </c>
      <c r="V14" s="34"/>
    </row>
    <row r="15" spans="1:22" s="6" customFormat="1" ht="36" customHeight="1" x14ac:dyDescent="0.25">
      <c r="A15" s="54" t="s">
        <v>68</v>
      </c>
      <c r="B15" s="54"/>
      <c r="C15" s="31" t="s">
        <v>26</v>
      </c>
      <c r="D15" s="31" t="s">
        <v>26</v>
      </c>
      <c r="E15" s="31" t="s">
        <v>26</v>
      </c>
      <c r="F15" s="31" t="s">
        <v>26</v>
      </c>
      <c r="G15" s="31" t="s">
        <v>26</v>
      </c>
      <c r="H15" s="29">
        <f t="shared" ref="H15:P15" si="0">H10+H11+H12+H13+H14</f>
        <v>6758.93</v>
      </c>
      <c r="I15" s="26">
        <f t="shared" si="0"/>
        <v>5015.2299999999996</v>
      </c>
      <c r="J15" s="26">
        <f t="shared" si="0"/>
        <v>3724.6000000000004</v>
      </c>
      <c r="K15" s="27">
        <f t="shared" si="0"/>
        <v>260</v>
      </c>
      <c r="L15" s="26">
        <f t="shared" si="0"/>
        <v>32471388.66</v>
      </c>
      <c r="M15" s="45">
        <f t="shared" si="0"/>
        <v>0</v>
      </c>
      <c r="N15" s="45">
        <f t="shared" si="0"/>
        <v>0</v>
      </c>
      <c r="O15" s="45">
        <f t="shared" si="0"/>
        <v>0</v>
      </c>
      <c r="P15" s="26">
        <f t="shared" si="0"/>
        <v>32471388.66</v>
      </c>
      <c r="Q15" s="31" t="s">
        <v>26</v>
      </c>
      <c r="R15" s="31" t="s">
        <v>26</v>
      </c>
      <c r="S15" s="31" t="s">
        <v>26</v>
      </c>
      <c r="V15" s="34"/>
    </row>
    <row r="17" spans="13:16" x14ac:dyDescent="0.25">
      <c r="M17" s="30"/>
      <c r="P17" s="33"/>
    </row>
  </sheetData>
  <mergeCells count="23">
    <mergeCell ref="S4:S7"/>
    <mergeCell ref="C5:C7"/>
    <mergeCell ref="D5:D7"/>
    <mergeCell ref="I5:I6"/>
    <mergeCell ref="J5:J6"/>
    <mergeCell ref="L5:L6"/>
    <mergeCell ref="M5:P5"/>
    <mergeCell ref="A9:S9"/>
    <mergeCell ref="A15:B15"/>
    <mergeCell ref="A1:S1"/>
    <mergeCell ref="A2:S2"/>
    <mergeCell ref="A4:A7"/>
    <mergeCell ref="B4:B7"/>
    <mergeCell ref="C4:D4"/>
    <mergeCell ref="E4:E7"/>
    <mergeCell ref="F4:F7"/>
    <mergeCell ref="G4:G7"/>
    <mergeCell ref="H4:H6"/>
    <mergeCell ref="I4:J4"/>
    <mergeCell ref="K4:K6"/>
    <mergeCell ref="L4:P4"/>
    <mergeCell ref="Q4:Q6"/>
    <mergeCell ref="R4:R6"/>
  </mergeCells>
  <pageMargins left="0.11811023622047245" right="0.11811023622047245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13"/>
  <sheetViews>
    <sheetView zoomScale="85" zoomScaleNormal="85" zoomScaleSheetLayoutView="115" workbookViewId="0">
      <selection activeCell="K4" sqref="K4:L4"/>
    </sheetView>
  </sheetViews>
  <sheetFormatPr defaultRowHeight="15" x14ac:dyDescent="0.25"/>
  <cols>
    <col min="1" max="1" width="22" style="11" customWidth="1"/>
    <col min="2" max="2" width="6.5703125" style="11" customWidth="1"/>
    <col min="3" max="3" width="17.7109375" style="11" customWidth="1"/>
    <col min="4" max="4" width="19.7109375" style="11" customWidth="1"/>
    <col min="5" max="5" width="10.7109375" style="11" customWidth="1"/>
    <col min="6" max="6" width="17.42578125" style="11" customWidth="1"/>
    <col min="7" max="7" width="9.28515625" style="11" bestFit="1" customWidth="1"/>
    <col min="8" max="8" width="11.28515625" style="11" bestFit="1" customWidth="1"/>
    <col min="9" max="9" width="13.7109375" style="11" customWidth="1"/>
    <col min="10" max="10" width="19.42578125" style="11" customWidth="1"/>
    <col min="11" max="11" width="10.42578125" style="11" bestFit="1" customWidth="1"/>
    <col min="12" max="12" width="17.28515625" style="11" customWidth="1"/>
    <col min="13" max="13" width="9.5703125" style="11" bestFit="1" customWidth="1"/>
    <col min="14" max="14" width="17" style="11" customWidth="1"/>
    <col min="15" max="17" width="9.28515625" style="11" bestFit="1" customWidth="1"/>
    <col min="18" max="18" width="11.28515625" style="11" customWidth="1"/>
    <col min="19" max="20" width="8" customWidth="1"/>
    <col min="21" max="21" width="11.42578125" bestFit="1" customWidth="1"/>
  </cols>
  <sheetData>
    <row r="1" spans="1:20" ht="15.75" x14ac:dyDescent="0.25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3"/>
    </row>
    <row r="2" spans="1:20" ht="39.75" customHeight="1" x14ac:dyDescent="0.25">
      <c r="A2" s="49" t="s">
        <v>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20" ht="74.25" customHeight="1" x14ac:dyDescent="0.25">
      <c r="A3" s="46" t="s">
        <v>1</v>
      </c>
      <c r="B3" s="46"/>
      <c r="C3" s="46" t="s">
        <v>27</v>
      </c>
      <c r="D3" s="46" t="s">
        <v>28</v>
      </c>
      <c r="E3" s="46"/>
      <c r="F3" s="46"/>
      <c r="G3" s="46"/>
      <c r="H3" s="46"/>
      <c r="I3" s="46"/>
      <c r="J3" s="46"/>
      <c r="K3" s="46"/>
      <c r="L3" s="46"/>
      <c r="M3" s="66" t="s">
        <v>29</v>
      </c>
      <c r="N3" s="66"/>
      <c r="O3" s="66"/>
      <c r="P3" s="66"/>
      <c r="Q3" s="66"/>
      <c r="R3" s="66"/>
      <c r="S3" s="66"/>
      <c r="T3" s="66"/>
    </row>
    <row r="4" spans="1:20" ht="229.5" customHeight="1" x14ac:dyDescent="0.25">
      <c r="A4" s="46"/>
      <c r="B4" s="46"/>
      <c r="C4" s="46"/>
      <c r="D4" s="8" t="s">
        <v>30</v>
      </c>
      <c r="E4" s="50" t="s">
        <v>31</v>
      </c>
      <c r="F4" s="50"/>
      <c r="G4" s="50" t="s">
        <v>32</v>
      </c>
      <c r="H4" s="50"/>
      <c r="I4" s="50" t="s">
        <v>33</v>
      </c>
      <c r="J4" s="50"/>
      <c r="K4" s="50" t="s">
        <v>34</v>
      </c>
      <c r="L4" s="50"/>
      <c r="M4" s="46" t="s">
        <v>35</v>
      </c>
      <c r="N4" s="46"/>
      <c r="O4" s="46" t="s">
        <v>36</v>
      </c>
      <c r="P4" s="46"/>
      <c r="Q4" s="46" t="s">
        <v>37</v>
      </c>
      <c r="R4" s="46"/>
      <c r="S4" s="46" t="s">
        <v>67</v>
      </c>
      <c r="T4" s="46"/>
    </row>
    <row r="5" spans="1:20" ht="15.75" x14ac:dyDescent="0.25">
      <c r="A5" s="46"/>
      <c r="B5" s="46"/>
      <c r="C5" s="7" t="s">
        <v>24</v>
      </c>
      <c r="D5" s="7" t="s">
        <v>24</v>
      </c>
      <c r="E5" s="7" t="s">
        <v>22</v>
      </c>
      <c r="F5" s="7" t="s">
        <v>24</v>
      </c>
      <c r="G5" s="7" t="s">
        <v>22</v>
      </c>
      <c r="H5" s="7" t="s">
        <v>24</v>
      </c>
      <c r="I5" s="7" t="s">
        <v>22</v>
      </c>
      <c r="J5" s="7" t="s">
        <v>24</v>
      </c>
      <c r="K5" s="7" t="s">
        <v>22</v>
      </c>
      <c r="L5" s="7" t="s">
        <v>24</v>
      </c>
      <c r="M5" s="7" t="s">
        <v>38</v>
      </c>
      <c r="N5" s="7" t="s">
        <v>24</v>
      </c>
      <c r="O5" s="7" t="s">
        <v>22</v>
      </c>
      <c r="P5" s="7" t="s">
        <v>24</v>
      </c>
      <c r="Q5" s="7" t="s">
        <v>22</v>
      </c>
      <c r="R5" s="7" t="s">
        <v>24</v>
      </c>
      <c r="S5" s="43" t="s">
        <v>22</v>
      </c>
      <c r="T5" s="43" t="s">
        <v>24</v>
      </c>
    </row>
    <row r="6" spans="1:20" ht="15.75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43">
        <v>19</v>
      </c>
      <c r="T6" s="43">
        <v>20</v>
      </c>
    </row>
    <row r="7" spans="1:20" s="2" customFormat="1" ht="15.75" customHeight="1" x14ac:dyDescent="0.25">
      <c r="A7" s="47" t="s">
        <v>40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s="2" customFormat="1" ht="15.75" x14ac:dyDescent="0.25">
      <c r="A8" s="12" t="s">
        <v>58</v>
      </c>
      <c r="B8" s="13">
        <v>1</v>
      </c>
      <c r="C8" s="14">
        <f>F8+N8</f>
        <v>4949061.8</v>
      </c>
      <c r="D8" s="44">
        <v>0</v>
      </c>
      <c r="E8" s="36">
        <v>1250.9000000000001</v>
      </c>
      <c r="F8" s="14">
        <v>4881011.8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15">
        <v>1</v>
      </c>
      <c r="N8" s="14">
        <v>68050</v>
      </c>
      <c r="O8" s="44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</row>
    <row r="9" spans="1:20" s="2" customFormat="1" ht="15.75" x14ac:dyDescent="0.25">
      <c r="A9" s="12" t="s">
        <v>42</v>
      </c>
      <c r="B9" s="13">
        <v>15</v>
      </c>
      <c r="C9" s="14">
        <f>F9+N9</f>
        <v>6139636.7999999998</v>
      </c>
      <c r="D9" s="44">
        <v>0</v>
      </c>
      <c r="E9" s="36">
        <v>1543.4</v>
      </c>
      <c r="F9" s="14">
        <v>6022346.7999999998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15">
        <v>1</v>
      </c>
      <c r="N9" s="14">
        <v>117290</v>
      </c>
      <c r="O9" s="44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</row>
    <row r="10" spans="1:20" s="2" customFormat="1" ht="15.75" x14ac:dyDescent="0.25">
      <c r="A10" s="12" t="s">
        <v>61</v>
      </c>
      <c r="B10" s="13">
        <v>10</v>
      </c>
      <c r="C10" s="14">
        <f>L10+N10</f>
        <v>2809184.2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355.1</v>
      </c>
      <c r="L10" s="44">
        <v>2678164.2000000002</v>
      </c>
      <c r="M10" s="15">
        <v>1</v>
      </c>
      <c r="N10" s="14">
        <v>131020</v>
      </c>
      <c r="O10" s="44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</row>
    <row r="11" spans="1:20" s="2" customFormat="1" ht="15.75" x14ac:dyDescent="0.25">
      <c r="A11" s="12" t="s">
        <v>61</v>
      </c>
      <c r="B11" s="13">
        <v>12</v>
      </c>
      <c r="C11" s="14">
        <f>L11+N11</f>
        <v>2331247.66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291.73</v>
      </c>
      <c r="L11" s="44">
        <v>2200227.66</v>
      </c>
      <c r="M11" s="15">
        <v>1</v>
      </c>
      <c r="N11" s="14">
        <v>131020</v>
      </c>
      <c r="O11" s="44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</row>
    <row r="12" spans="1:20" s="2" customFormat="1" ht="15.75" x14ac:dyDescent="0.25">
      <c r="A12" s="12" t="s">
        <v>59</v>
      </c>
      <c r="B12" s="13" t="s">
        <v>60</v>
      </c>
      <c r="C12" s="14">
        <f>F12+J12+N12</f>
        <v>16242258.199999999</v>
      </c>
      <c r="D12" s="44">
        <v>0</v>
      </c>
      <c r="E12" s="40">
        <v>1574.1</v>
      </c>
      <c r="F12" s="38">
        <v>6142138.2000000002</v>
      </c>
      <c r="G12" s="44">
        <v>0</v>
      </c>
      <c r="H12" s="44">
        <v>0</v>
      </c>
      <c r="I12" s="36">
        <v>1574.1</v>
      </c>
      <c r="J12" s="44">
        <v>9759420</v>
      </c>
      <c r="K12" s="44">
        <v>0</v>
      </c>
      <c r="L12" s="44">
        <v>0</v>
      </c>
      <c r="M12" s="15">
        <v>2</v>
      </c>
      <c r="N12" s="14">
        <v>340700</v>
      </c>
      <c r="O12" s="44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</row>
    <row r="13" spans="1:20" s="2" customFormat="1" ht="32.25" customHeight="1" x14ac:dyDescent="0.25">
      <c r="A13" s="64" t="s">
        <v>41</v>
      </c>
      <c r="B13" s="64"/>
      <c r="C13" s="16">
        <f t="shared" ref="C13:R13" si="0">C8+C9+C10+C11+C12</f>
        <v>32471388.66</v>
      </c>
      <c r="D13" s="16">
        <f t="shared" si="0"/>
        <v>0</v>
      </c>
      <c r="E13" s="16">
        <f t="shared" si="0"/>
        <v>4368.3999999999996</v>
      </c>
      <c r="F13" s="16">
        <f t="shared" si="0"/>
        <v>17045496.800000001</v>
      </c>
      <c r="G13" s="37">
        <f t="shared" si="0"/>
        <v>0</v>
      </c>
      <c r="H13" s="16">
        <f t="shared" si="0"/>
        <v>0</v>
      </c>
      <c r="I13" s="37">
        <f t="shared" si="0"/>
        <v>1574.1</v>
      </c>
      <c r="J13" s="16">
        <f t="shared" si="0"/>
        <v>9759420</v>
      </c>
      <c r="K13" s="37">
        <f t="shared" si="0"/>
        <v>646.83000000000004</v>
      </c>
      <c r="L13" s="16">
        <f t="shared" si="0"/>
        <v>4878391.8600000003</v>
      </c>
      <c r="M13" s="17">
        <f t="shared" si="0"/>
        <v>6</v>
      </c>
      <c r="N13" s="16">
        <f t="shared" si="0"/>
        <v>788080</v>
      </c>
      <c r="O13" s="37">
        <f t="shared" si="0"/>
        <v>0</v>
      </c>
      <c r="P13" s="37">
        <f t="shared" si="0"/>
        <v>0</v>
      </c>
      <c r="Q13" s="37">
        <f t="shared" si="0"/>
        <v>0</v>
      </c>
      <c r="R13" s="37">
        <f t="shared" si="0"/>
        <v>0</v>
      </c>
      <c r="S13" s="1">
        <f t="shared" ref="S13:T13" si="1">S12</f>
        <v>0</v>
      </c>
      <c r="T13" s="1">
        <f t="shared" si="1"/>
        <v>0</v>
      </c>
    </row>
  </sheetData>
  <mergeCells count="16">
    <mergeCell ref="A13:B13"/>
    <mergeCell ref="A7:T7"/>
    <mergeCell ref="A1:R1"/>
    <mergeCell ref="A2:R2"/>
    <mergeCell ref="A3:B5"/>
    <mergeCell ref="C3:C4"/>
    <mergeCell ref="D3:L3"/>
    <mergeCell ref="E4:F4"/>
    <mergeCell ref="G4:H4"/>
    <mergeCell ref="I4:J4"/>
    <mergeCell ref="K4:L4"/>
    <mergeCell ref="M4:N4"/>
    <mergeCell ref="O4:P4"/>
    <mergeCell ref="Q4:R4"/>
    <mergeCell ref="M3:T3"/>
    <mergeCell ref="S4:T4"/>
  </mergeCells>
  <pageMargins left="0.31496062992125984" right="0.11811023622047245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D18" sqref="D18"/>
    </sheetView>
  </sheetViews>
  <sheetFormatPr defaultRowHeight="15" x14ac:dyDescent="0.25"/>
  <cols>
    <col min="1" max="1" width="13" customWidth="1"/>
    <col min="2" max="2" width="21.140625" customWidth="1"/>
    <col min="3" max="4" width="13" customWidth="1"/>
    <col min="5" max="5" width="13.28515625" customWidth="1"/>
    <col min="6" max="11" width="13" customWidth="1"/>
    <col min="12" max="12" width="18.140625" customWidth="1"/>
    <col min="13" max="13" width="16.85546875" customWidth="1"/>
    <col min="14" max="14" width="19.42578125" customWidth="1"/>
  </cols>
  <sheetData>
    <row r="1" spans="1:14" ht="15.75" x14ac:dyDescent="0.25">
      <c r="A1" s="65" t="s">
        <v>43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45" customHeight="1" x14ac:dyDescent="0.25">
      <c r="A2" s="47" t="s">
        <v>44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5.75" x14ac:dyDescent="0.25">
      <c r="A3" s="46" t="s">
        <v>0</v>
      </c>
      <c r="B3" s="46" t="s">
        <v>45</v>
      </c>
      <c r="C3" s="46" t="s">
        <v>46</v>
      </c>
      <c r="D3" s="46" t="s">
        <v>8</v>
      </c>
      <c r="E3" s="46" t="s">
        <v>47</v>
      </c>
      <c r="F3" s="46"/>
      <c r="G3" s="46"/>
      <c r="H3" s="46"/>
      <c r="I3" s="46"/>
      <c r="J3" s="46" t="s">
        <v>9</v>
      </c>
      <c r="K3" s="46"/>
      <c r="L3" s="46"/>
      <c r="M3" s="46"/>
      <c r="N3" s="46"/>
    </row>
    <row r="4" spans="1:14" ht="15.75" x14ac:dyDescent="0.25">
      <c r="A4" s="46"/>
      <c r="B4" s="46"/>
      <c r="C4" s="46"/>
      <c r="D4" s="46"/>
      <c r="E4" s="18" t="s">
        <v>48</v>
      </c>
      <c r="F4" s="18" t="s">
        <v>49</v>
      </c>
      <c r="G4" s="18" t="s">
        <v>50</v>
      </c>
      <c r="H4" s="18" t="s">
        <v>51</v>
      </c>
      <c r="I4" s="18" t="s">
        <v>15</v>
      </c>
      <c r="J4" s="18" t="s">
        <v>48</v>
      </c>
      <c r="K4" s="18" t="s">
        <v>49</v>
      </c>
      <c r="L4" s="18" t="s">
        <v>50</v>
      </c>
      <c r="M4" s="18" t="s">
        <v>51</v>
      </c>
      <c r="N4" s="18" t="s">
        <v>15</v>
      </c>
    </row>
    <row r="5" spans="1:14" ht="15.75" x14ac:dyDescent="0.25">
      <c r="A5" s="46"/>
      <c r="B5" s="46"/>
      <c r="C5" s="18" t="s">
        <v>22</v>
      </c>
      <c r="D5" s="18" t="s">
        <v>23</v>
      </c>
      <c r="E5" s="18" t="s">
        <v>52</v>
      </c>
      <c r="F5" s="18" t="s">
        <v>52</v>
      </c>
      <c r="G5" s="18" t="s">
        <v>52</v>
      </c>
      <c r="H5" s="18" t="s">
        <v>52</v>
      </c>
      <c r="I5" s="18" t="s">
        <v>52</v>
      </c>
      <c r="J5" s="18" t="s">
        <v>24</v>
      </c>
      <c r="K5" s="18" t="s">
        <v>24</v>
      </c>
      <c r="L5" s="18" t="s">
        <v>24</v>
      </c>
      <c r="M5" s="18" t="s">
        <v>24</v>
      </c>
      <c r="N5" s="18" t="s">
        <v>24</v>
      </c>
    </row>
    <row r="6" spans="1:14" ht="15.75" x14ac:dyDescent="0.2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</row>
    <row r="7" spans="1:14" ht="47.25" x14ac:dyDescent="0.25">
      <c r="A7" s="41">
        <v>1</v>
      </c>
      <c r="B7" s="41" t="s">
        <v>41</v>
      </c>
      <c r="C7" s="39">
        <v>5015.2299999999996</v>
      </c>
      <c r="D7" s="42">
        <v>260</v>
      </c>
      <c r="E7" s="4"/>
      <c r="F7" s="4"/>
      <c r="G7" s="4"/>
      <c r="H7" s="4"/>
      <c r="I7" s="4">
        <v>5</v>
      </c>
      <c r="J7" s="1"/>
      <c r="K7" s="1"/>
      <c r="L7" s="1"/>
      <c r="M7" s="1"/>
      <c r="N7" s="1">
        <v>32471388.66</v>
      </c>
    </row>
  </sheetData>
  <mergeCells count="8">
    <mergeCell ref="A1:N1"/>
    <mergeCell ref="A2:N2"/>
    <mergeCell ref="A3:A5"/>
    <mergeCell ref="B3:B5"/>
    <mergeCell ref="C3:C4"/>
    <mergeCell ref="D3:D4"/>
    <mergeCell ref="E3:I3"/>
    <mergeCell ref="J3:N3"/>
  </mergeCells>
  <pageMargins left="0.31496062992125984" right="0.31496062992125984" top="0.19685039370078741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1.</vt:lpstr>
      <vt:lpstr>прил 2.</vt:lpstr>
      <vt:lpstr>прил 3.</vt:lpstr>
      <vt:lpstr>'прил 1.'!Область_печати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САНЫЧ</dc:creator>
  <cp:lastModifiedBy>Мария Калугина</cp:lastModifiedBy>
  <cp:lastPrinted>2017-02-05T21:12:50Z</cp:lastPrinted>
  <dcterms:created xsi:type="dcterms:W3CDTF">2016-02-14T09:22:32Z</dcterms:created>
  <dcterms:modified xsi:type="dcterms:W3CDTF">2017-03-22T02:51:50Z</dcterms:modified>
</cp:coreProperties>
</file>